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activeTab="0"/>
  </bookViews>
  <sheets>
    <sheet name="op scherm" sheetId="1" r:id="rId1"/>
    <sheet name="uitslagen" sheetId="2" r:id="rId2"/>
    <sheet name="hoofdblad" sheetId="3" r:id="rId3"/>
    <sheet name="Teams" sheetId="4" r:id="rId4"/>
    <sheet name="Print" sheetId="5" r:id="rId5"/>
  </sheets>
  <definedNames/>
  <calcPr fullCalcOnLoad="1"/>
</workbook>
</file>

<file path=xl/sharedStrings.xml><?xml version="1.0" encoding="utf-8"?>
<sst xmlns="http://schemas.openxmlformats.org/spreadsheetml/2006/main" count="641" uniqueCount="89">
  <si>
    <t>pnt</t>
  </si>
  <si>
    <t>plts</t>
  </si>
  <si>
    <t>Ronde</t>
  </si>
  <si>
    <t>uitslag</t>
  </si>
  <si>
    <t xml:space="preserve"> </t>
  </si>
  <si>
    <t>1-2</t>
  </si>
  <si>
    <t>-</t>
  </si>
  <si>
    <t>3-5</t>
  </si>
  <si>
    <t>4-6</t>
  </si>
  <si>
    <t>3-1</t>
  </si>
  <si>
    <t>6-2</t>
  </si>
  <si>
    <t>5-4</t>
  </si>
  <si>
    <t>1-4</t>
  </si>
  <si>
    <t>2-3</t>
  </si>
  <si>
    <t>5-6</t>
  </si>
  <si>
    <t>5-1</t>
  </si>
  <si>
    <t>4-2</t>
  </si>
  <si>
    <t>6-3</t>
  </si>
  <si>
    <t>1-6</t>
  </si>
  <si>
    <t>2-5</t>
  </si>
  <si>
    <t>3-4</t>
  </si>
  <si>
    <t>2-1</t>
  </si>
  <si>
    <t>5-3</t>
  </si>
  <si>
    <t>6-4</t>
  </si>
  <si>
    <t>1-3</t>
  </si>
  <si>
    <t>2-6</t>
  </si>
  <si>
    <t>4-5</t>
  </si>
  <si>
    <t>Ronde 1</t>
  </si>
  <si>
    <t>4-1</t>
  </si>
  <si>
    <t>3-2</t>
  </si>
  <si>
    <t>6-5</t>
  </si>
  <si>
    <t>1-5</t>
  </si>
  <si>
    <t>2-4</t>
  </si>
  <si>
    <t>3-6</t>
  </si>
  <si>
    <t>6-1</t>
  </si>
  <si>
    <t>5-2</t>
  </si>
  <si>
    <t>4-3</t>
  </si>
  <si>
    <t>Ronde 2</t>
  </si>
  <si>
    <t>Ronde 3</t>
  </si>
  <si>
    <t>Ronde 4</t>
  </si>
  <si>
    <t>Ronde 5</t>
  </si>
  <si>
    <t>Ronde 6</t>
  </si>
  <si>
    <t>Ronde 7</t>
  </si>
  <si>
    <t>Ronde 8</t>
  </si>
  <si>
    <t>Ronde 9</t>
  </si>
  <si>
    <t>Ronde 10</t>
  </si>
  <si>
    <t>SNA 2</t>
  </si>
  <si>
    <t>DC Purmerend 66</t>
  </si>
  <si>
    <t>DC Zaanstreek 1</t>
  </si>
  <si>
    <t>bpnt</t>
  </si>
  <si>
    <t>X</t>
  </si>
  <si>
    <t>Uitslag</t>
  </si>
  <si>
    <t>Bord 1</t>
  </si>
  <si>
    <t>Bord 2</t>
  </si>
  <si>
    <t>Bord 3</t>
  </si>
  <si>
    <t>Bord 4</t>
  </si>
  <si>
    <t>Totaal</t>
  </si>
  <si>
    <t>6 team hele competitie</t>
  </si>
  <si>
    <t>TEAM A</t>
  </si>
  <si>
    <t>TEAM B</t>
  </si>
  <si>
    <t>TEAM C</t>
  </si>
  <si>
    <t>TEAM D</t>
  </si>
  <si>
    <t>TEAM E</t>
  </si>
  <si>
    <t>Piet Smit</t>
  </si>
  <si>
    <t>Ruud Holkamp</t>
  </si>
  <si>
    <t>Ruud Groot</t>
  </si>
  <si>
    <t>Peter Foks</t>
  </si>
  <si>
    <t>Dik Vermeulen</t>
  </si>
  <si>
    <t>Barbara Graas</t>
  </si>
  <si>
    <t>Martin Berends</t>
  </si>
  <si>
    <t>Schelte Betten</t>
  </si>
  <si>
    <t>Kaj Kruit</t>
  </si>
  <si>
    <t>Aart van Dijk</t>
  </si>
  <si>
    <t>Johan Deubel</t>
  </si>
  <si>
    <t>Leo Kool</t>
  </si>
  <si>
    <t>Cees Staal</t>
  </si>
  <si>
    <t>Hans Knobbe</t>
  </si>
  <si>
    <t>Martin van Zanen</t>
  </si>
  <si>
    <t>Vrije Ronde</t>
  </si>
  <si>
    <t>Team Ruud H.</t>
  </si>
  <si>
    <t>Team Ruud G.</t>
  </si>
  <si>
    <t>Team Peter F.</t>
  </si>
  <si>
    <t>Team Piet S.</t>
  </si>
  <si>
    <t>Team Dik V.</t>
  </si>
  <si>
    <t>1e</t>
  </si>
  <si>
    <t>2e</t>
  </si>
  <si>
    <t>3e</t>
  </si>
  <si>
    <t>4e</t>
  </si>
  <si>
    <t>5e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</si>
</sst>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u val="single"/>
      <sz val="2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u val="single"/>
      <sz val="2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3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 quotePrefix="1">
      <alignment/>
    </xf>
    <xf numFmtId="0" fontId="0" fillId="0" borderId="20" xfId="0" applyBorder="1" applyAlignment="1">
      <alignment/>
    </xf>
    <xf numFmtId="49" fontId="3" fillId="0" borderId="20" xfId="0" applyNumberFormat="1" applyFont="1" applyBorder="1" applyAlignment="1">
      <alignment/>
    </xf>
    <xf numFmtId="0" fontId="0" fillId="0" borderId="24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" fontId="0" fillId="33" borderId="12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6" fontId="5" fillId="0" borderId="0" xfId="54" applyNumberFormat="1" applyFont="1" applyAlignment="1">
      <alignment horizontal="left"/>
      <protection/>
    </xf>
    <xf numFmtId="0" fontId="0" fillId="0" borderId="17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right"/>
    </xf>
    <xf numFmtId="0" fontId="9" fillId="0" borderId="19" xfId="0" applyFont="1" applyBorder="1" applyAlignment="1">
      <alignment/>
    </xf>
    <xf numFmtId="0" fontId="9" fillId="0" borderId="11" xfId="0" applyFont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3" fillId="0" borderId="0" xfId="54" applyFont="1">
      <alignment/>
      <protection/>
    </xf>
    <xf numFmtId="0" fontId="12" fillId="0" borderId="0" xfId="54" applyFont="1" applyAlignment="1" quotePrefix="1">
      <alignment horizontal="center"/>
      <protection/>
    </xf>
    <xf numFmtId="0" fontId="12" fillId="0" borderId="10" xfId="54" applyFont="1" applyBorder="1">
      <alignment/>
      <protection/>
    </xf>
    <xf numFmtId="1" fontId="12" fillId="0" borderId="0" xfId="54" applyNumberFormat="1" applyFont="1">
      <alignment/>
      <protection/>
    </xf>
    <xf numFmtId="1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12" fillId="34" borderId="0" xfId="54" applyNumberFormat="1" applyFont="1" applyFill="1">
      <alignment/>
      <protection/>
    </xf>
    <xf numFmtId="1" fontId="12" fillId="35" borderId="0" xfId="54" applyNumberFormat="1" applyFont="1" applyFill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9" fillId="33" borderId="21" xfId="0" applyFont="1" applyFill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"/>
  <sheetViews>
    <sheetView showGridLines="0" tabSelected="1" zoomScalePageLayoutView="0" workbookViewId="0" topLeftCell="A1">
      <selection activeCell="R20" sqref="R20"/>
    </sheetView>
  </sheetViews>
  <sheetFormatPr defaultColWidth="9.140625" defaultRowHeight="12.75"/>
  <cols>
    <col min="2" max="2" width="7.8515625" style="0" customWidth="1"/>
    <col min="3" max="3" width="47.140625" style="0" customWidth="1"/>
    <col min="4" max="15" width="7.8515625" style="0" customWidth="1"/>
    <col min="16" max="16" width="8.7109375" style="0" customWidth="1"/>
    <col min="17" max="17" width="11.8515625" style="0" customWidth="1"/>
    <col min="18" max="18" width="9.57421875" style="0" customWidth="1"/>
  </cols>
  <sheetData>
    <row r="1" spans="2:18" ht="35.25"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2:18" ht="35.25">
      <c r="B2" s="56"/>
      <c r="C2" s="57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2:18" ht="35.25" thickBot="1">
      <c r="B3" s="58"/>
      <c r="C3" s="76"/>
      <c r="D3" s="77">
        <v>1</v>
      </c>
      <c r="E3" s="77">
        <v>2</v>
      </c>
      <c r="F3" s="77">
        <v>3</v>
      </c>
      <c r="G3" s="77">
        <v>4</v>
      </c>
      <c r="H3" s="77">
        <v>5</v>
      </c>
      <c r="I3" s="77">
        <v>6</v>
      </c>
      <c r="J3" s="77">
        <v>1</v>
      </c>
      <c r="K3" s="77">
        <v>2</v>
      </c>
      <c r="L3" s="77">
        <v>3</v>
      </c>
      <c r="M3" s="77">
        <v>4</v>
      </c>
      <c r="N3" s="77">
        <v>5</v>
      </c>
      <c r="O3" s="77">
        <v>6</v>
      </c>
      <c r="P3" s="81" t="s">
        <v>0</v>
      </c>
      <c r="Q3" s="82" t="s">
        <v>49</v>
      </c>
      <c r="R3" s="59" t="s">
        <v>1</v>
      </c>
    </row>
    <row r="4" spans="2:18" ht="35.25">
      <c r="B4" s="60">
        <v>1</v>
      </c>
      <c r="C4" s="78" t="s">
        <v>82</v>
      </c>
      <c r="D4" s="79" t="s">
        <v>50</v>
      </c>
      <c r="E4" s="80">
        <f>+hoofdblad!D4</f>
        <v>0</v>
      </c>
      <c r="F4" s="80">
        <f>+hoofdblad!E4</f>
        <v>1</v>
      </c>
      <c r="G4" s="80">
        <f>+hoofdblad!F4</f>
        <v>0</v>
      </c>
      <c r="H4" s="80">
        <f>+hoofdblad!G4</f>
        <v>2</v>
      </c>
      <c r="I4" s="80">
        <f>+hoofdblad!H4</f>
      </c>
      <c r="J4" s="79" t="s">
        <v>50</v>
      </c>
      <c r="K4" s="80">
        <f>+hoofdblad!J4</f>
        <v>1</v>
      </c>
      <c r="L4" s="80">
        <f>+hoofdblad!K4</f>
        <v>2</v>
      </c>
      <c r="M4" s="80">
        <f>+hoofdblad!L4</f>
        <v>2</v>
      </c>
      <c r="N4" s="80">
        <f>+hoofdblad!M4</f>
        <v>2</v>
      </c>
      <c r="O4" s="80">
        <f>+hoofdblad!N4</f>
      </c>
      <c r="P4" s="80">
        <f aca="true" t="shared" si="0" ref="P4:P9">SUM(D4:O4)</f>
        <v>10</v>
      </c>
      <c r="Q4" s="80">
        <f>+hoofdblad!P4</f>
        <v>25</v>
      </c>
      <c r="R4" s="83" t="s">
        <v>86</v>
      </c>
    </row>
    <row r="5" spans="2:18" ht="35.25">
      <c r="B5" s="61">
        <v>2</v>
      </c>
      <c r="C5" s="78" t="s">
        <v>79</v>
      </c>
      <c r="D5" s="80">
        <f>+hoofdblad!C5</f>
        <v>2</v>
      </c>
      <c r="E5" s="79" t="s">
        <v>50</v>
      </c>
      <c r="F5" s="80">
        <f>+hoofdblad!E5</f>
        <v>2</v>
      </c>
      <c r="G5" s="80">
        <f>+hoofdblad!F5</f>
        <v>0</v>
      </c>
      <c r="H5" s="80">
        <f>+hoofdblad!G5</f>
        <v>2</v>
      </c>
      <c r="I5" s="80">
        <f>+hoofdblad!H5</f>
      </c>
      <c r="J5" s="80">
        <f>+hoofdblad!I5</f>
        <v>1</v>
      </c>
      <c r="K5" s="79" t="s">
        <v>50</v>
      </c>
      <c r="L5" s="80">
        <f>+hoofdblad!K5</f>
        <v>0</v>
      </c>
      <c r="M5" s="80">
        <f>+hoofdblad!L5</f>
        <v>1</v>
      </c>
      <c r="N5" s="80">
        <f>+hoofdblad!M5</f>
        <v>2</v>
      </c>
      <c r="O5" s="80">
        <f>+hoofdblad!N5</f>
      </c>
      <c r="P5" s="80">
        <f t="shared" si="0"/>
        <v>10</v>
      </c>
      <c r="Q5" s="80">
        <f>+hoofdblad!P5</f>
        <v>26</v>
      </c>
      <c r="R5" s="83" t="s">
        <v>85</v>
      </c>
    </row>
    <row r="6" spans="2:18" ht="35.25">
      <c r="B6" s="61">
        <v>3</v>
      </c>
      <c r="C6" s="78" t="s">
        <v>80</v>
      </c>
      <c r="D6" s="80">
        <f>+hoofdblad!C6</f>
        <v>1</v>
      </c>
      <c r="E6" s="80">
        <f>+hoofdblad!D6</f>
        <v>0</v>
      </c>
      <c r="F6" s="79" t="s">
        <v>50</v>
      </c>
      <c r="G6" s="80">
        <f>+hoofdblad!F6</f>
        <v>2</v>
      </c>
      <c r="H6" s="80">
        <f>+hoofdblad!G6</f>
        <v>1</v>
      </c>
      <c r="I6" s="80">
        <f>+hoofdblad!H6</f>
      </c>
      <c r="J6" s="80">
        <f>+hoofdblad!I6</f>
        <v>0</v>
      </c>
      <c r="K6" s="80">
        <f>+hoofdblad!J6</f>
        <v>2</v>
      </c>
      <c r="L6" s="79" t="s">
        <v>50</v>
      </c>
      <c r="M6" s="80">
        <f>+hoofdblad!L6</f>
        <v>0</v>
      </c>
      <c r="N6" s="80">
        <f>+hoofdblad!M6</f>
        <v>2</v>
      </c>
      <c r="O6" s="80">
        <f>+hoofdblad!N6</f>
      </c>
      <c r="P6" s="80">
        <f t="shared" si="0"/>
        <v>8</v>
      </c>
      <c r="Q6" s="80">
        <f>+hoofdblad!P6</f>
        <v>24</v>
      </c>
      <c r="R6" s="83" t="s">
        <v>87</v>
      </c>
    </row>
    <row r="7" spans="2:18" ht="35.25">
      <c r="B7" s="61">
        <v>4</v>
      </c>
      <c r="C7" s="78" t="s">
        <v>81</v>
      </c>
      <c r="D7" s="80">
        <f>+hoofdblad!C7</f>
        <v>2</v>
      </c>
      <c r="E7" s="80">
        <f>+hoofdblad!D7</f>
        <v>2</v>
      </c>
      <c r="F7" s="80">
        <f>+hoofdblad!E7</f>
        <v>0</v>
      </c>
      <c r="G7" s="79" t="s">
        <v>50</v>
      </c>
      <c r="H7" s="80">
        <f>+hoofdblad!G7</f>
        <v>2</v>
      </c>
      <c r="I7" s="80">
        <f>+hoofdblad!H7</f>
      </c>
      <c r="J7" s="80">
        <f>+hoofdblad!I7</f>
        <v>0</v>
      </c>
      <c r="K7" s="80">
        <f>+hoofdblad!J7</f>
        <v>1</v>
      </c>
      <c r="L7" s="80">
        <f>+hoofdblad!K7</f>
        <v>2</v>
      </c>
      <c r="M7" s="79" t="s">
        <v>50</v>
      </c>
      <c r="N7" s="80">
        <f>+hoofdblad!M7</f>
        <v>2</v>
      </c>
      <c r="O7" s="80">
        <f>+hoofdblad!N7</f>
      </c>
      <c r="P7" s="80">
        <f t="shared" si="0"/>
        <v>11</v>
      </c>
      <c r="Q7" s="80">
        <f>+hoofdblad!P7</f>
        <v>28</v>
      </c>
      <c r="R7" s="83" t="s">
        <v>84</v>
      </c>
    </row>
    <row r="8" spans="2:18" ht="35.25">
      <c r="B8" s="61">
        <v>5</v>
      </c>
      <c r="C8" s="78" t="s">
        <v>83</v>
      </c>
      <c r="D8" s="80">
        <f>+hoofdblad!C8</f>
        <v>0</v>
      </c>
      <c r="E8" s="80">
        <f>+hoofdblad!D8</f>
        <v>0</v>
      </c>
      <c r="F8" s="80">
        <f>+hoofdblad!E8</f>
        <v>1</v>
      </c>
      <c r="G8" s="80">
        <f>+hoofdblad!F8</f>
        <v>0</v>
      </c>
      <c r="H8" s="79" t="s">
        <v>50</v>
      </c>
      <c r="I8" s="80">
        <f>+hoofdblad!H8</f>
      </c>
      <c r="J8" s="80">
        <f>+hoofdblad!I8</f>
        <v>0</v>
      </c>
      <c r="K8" s="80">
        <f>+hoofdblad!J8</f>
        <v>0</v>
      </c>
      <c r="L8" s="80">
        <f>+hoofdblad!K8</f>
        <v>0</v>
      </c>
      <c r="M8" s="80">
        <f>+hoofdblad!L8</f>
        <v>0</v>
      </c>
      <c r="N8" s="79" t="s">
        <v>50</v>
      </c>
      <c r="O8" s="80">
        <f>+hoofdblad!N8</f>
      </c>
      <c r="P8" s="80">
        <f t="shared" si="0"/>
        <v>1</v>
      </c>
      <c r="Q8" s="80">
        <f>+hoofdblad!P8</f>
        <v>17</v>
      </c>
      <c r="R8" s="83" t="s">
        <v>88</v>
      </c>
    </row>
    <row r="9" spans="2:18" ht="36" thickBot="1">
      <c r="B9" s="62">
        <v>6</v>
      </c>
      <c r="C9" s="78"/>
      <c r="D9" s="80">
        <f>+hoofdblad!C9</f>
      </c>
      <c r="E9" s="80">
        <f>+hoofdblad!D9</f>
      </c>
      <c r="F9" s="80">
        <f>+hoofdblad!E9</f>
      </c>
      <c r="G9" s="80">
        <f>+hoofdblad!F9</f>
      </c>
      <c r="H9" s="80">
        <f>+hoofdblad!G9</f>
      </c>
      <c r="I9" s="79" t="s">
        <v>50</v>
      </c>
      <c r="J9" s="80">
        <f>+hoofdblad!I9</f>
      </c>
      <c r="K9" s="80">
        <f>+hoofdblad!J9</f>
      </c>
      <c r="L9" s="80">
        <f>+hoofdblad!K9</f>
      </c>
      <c r="M9" s="80">
        <f>+hoofdblad!L9</f>
      </c>
      <c r="N9" s="80">
        <f>+hoofdblad!M9</f>
      </c>
      <c r="O9" s="79" t="s">
        <v>50</v>
      </c>
      <c r="P9" s="80">
        <f t="shared" si="0"/>
        <v>0</v>
      </c>
      <c r="Q9" s="80">
        <f>+hoofdblad!P9</f>
        <v>0</v>
      </c>
      <c r="R9" s="83"/>
    </row>
    <row r="10" spans="2:18" ht="34.5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63">
        <f>SUM(P4:P9)</f>
        <v>40</v>
      </c>
      <c r="Q10" s="63">
        <f>SUM(Q4:Q9)</f>
        <v>120</v>
      </c>
      <c r="R10" s="5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9"/>
  <sheetViews>
    <sheetView zoomScale="75" zoomScaleNormal="75" zoomScalePageLayoutView="0" workbookViewId="0" topLeftCell="A77">
      <selection activeCell="M102" sqref="M102"/>
    </sheetView>
  </sheetViews>
  <sheetFormatPr defaultColWidth="9.140625" defaultRowHeight="12.75"/>
  <cols>
    <col min="1" max="1" width="10.7109375" style="65" customWidth="1"/>
    <col min="2" max="2" width="31.421875" style="65" bestFit="1" customWidth="1"/>
    <col min="3" max="3" width="4.7109375" style="65" customWidth="1"/>
    <col min="4" max="4" width="2.7109375" style="65" customWidth="1"/>
    <col min="5" max="5" width="4.7109375" style="65" customWidth="1"/>
    <col min="6" max="6" width="10.7109375" style="65" customWidth="1"/>
    <col min="7" max="8" width="17.28125" style="65" customWidth="1"/>
    <col min="9" max="9" width="10.7109375" style="65" customWidth="1"/>
    <col min="10" max="10" width="32.8515625" style="65" bestFit="1" customWidth="1"/>
    <col min="11" max="11" width="4.7109375" style="65" customWidth="1"/>
    <col min="12" max="12" width="3.28125" style="65" customWidth="1"/>
    <col min="13" max="13" width="4.7109375" style="65" customWidth="1"/>
    <col min="14" max="14" width="10.7109375" style="65" customWidth="1"/>
    <col min="15" max="16" width="17.28125" style="65" customWidth="1"/>
    <col min="17" max="17" width="10.7109375" style="65" customWidth="1"/>
    <col min="18" max="18" width="38.57421875" style="65" bestFit="1" customWidth="1"/>
    <col min="19" max="19" width="4.7109375" style="65" customWidth="1"/>
    <col min="20" max="20" width="3.7109375" style="65" customWidth="1"/>
    <col min="21" max="21" width="4.7109375" style="65" customWidth="1"/>
    <col min="22" max="22" width="6.7109375" style="65" customWidth="1"/>
    <col min="23" max="24" width="17.28125" style="65" customWidth="1"/>
    <col min="25" max="16384" width="9.140625" style="65" customWidth="1"/>
  </cols>
  <sheetData>
    <row r="1" spans="1:27" ht="30">
      <c r="A1" s="64" t="str">
        <f>+hoofdblad!AG12</f>
        <v>Team Piet S.</v>
      </c>
      <c r="D1" s="67" t="s">
        <v>6</v>
      </c>
      <c r="E1" s="64" t="str">
        <f>+hoofdblad!AI12</f>
        <v>Team Ruud H.</v>
      </c>
      <c r="H1" s="64"/>
      <c r="I1" s="64" t="str">
        <f>+hoofdblad!AG13</f>
        <v>Team Ruud G.</v>
      </c>
      <c r="L1" s="67" t="s">
        <v>6</v>
      </c>
      <c r="M1" s="64" t="str">
        <f>+hoofdblad!AI13</f>
        <v>Team Dik V.</v>
      </c>
      <c r="Q1" s="64" t="str">
        <f>+hoofdblad!AG14</f>
        <v>Team Peter F.</v>
      </c>
      <c r="T1" s="67" t="s">
        <v>6</v>
      </c>
      <c r="U1" s="64" t="str">
        <f>+hoofdblad!AI14</f>
        <v>Vrije Ronde</v>
      </c>
      <c r="Z1" s="64"/>
      <c r="AA1" s="64"/>
    </row>
    <row r="2" spans="1:17" ht="30" customHeight="1">
      <c r="A2" s="65" t="s">
        <v>27</v>
      </c>
      <c r="I2" s="65" t="s">
        <v>27</v>
      </c>
      <c r="Q2" s="65" t="str">
        <f>+hoofdblad!AG11</f>
        <v>Ronde 1</v>
      </c>
    </row>
    <row r="3" spans="3:28" ht="30" customHeight="1">
      <c r="C3" s="66" t="s">
        <v>51</v>
      </c>
      <c r="K3" s="66" t="s">
        <v>51</v>
      </c>
      <c r="S3" s="66" t="s">
        <v>51</v>
      </c>
      <c r="AB3" s="66"/>
    </row>
    <row r="4" spans="1:29" ht="30" customHeight="1">
      <c r="A4" s="65">
        <v>1</v>
      </c>
      <c r="B4" s="65" t="s">
        <v>63</v>
      </c>
      <c r="C4" s="65">
        <v>0</v>
      </c>
      <c r="D4" s="67" t="s">
        <v>6</v>
      </c>
      <c r="E4" s="65">
        <v>2</v>
      </c>
      <c r="F4" s="65" t="s">
        <v>64</v>
      </c>
      <c r="I4" s="65">
        <v>1</v>
      </c>
      <c r="J4" s="65" t="s">
        <v>65</v>
      </c>
      <c r="L4" s="67" t="s">
        <v>6</v>
      </c>
      <c r="O4" s="65" t="s">
        <v>67</v>
      </c>
      <c r="Q4" s="65">
        <v>1</v>
      </c>
      <c r="R4" s="65" t="s">
        <v>66</v>
      </c>
      <c r="T4" s="65" t="s">
        <v>6</v>
      </c>
      <c r="AC4" s="67"/>
    </row>
    <row r="5" spans="1:29" ht="30" customHeight="1">
      <c r="A5" s="65">
        <v>2</v>
      </c>
      <c r="B5" s="65" t="s">
        <v>72</v>
      </c>
      <c r="C5" s="65">
        <v>0</v>
      </c>
      <c r="D5" s="67" t="s">
        <v>6</v>
      </c>
      <c r="E5" s="65">
        <v>2</v>
      </c>
      <c r="F5" s="65" t="s">
        <v>71</v>
      </c>
      <c r="I5" s="65">
        <v>2</v>
      </c>
      <c r="J5" s="65" t="s">
        <v>70</v>
      </c>
      <c r="L5" s="67" t="s">
        <v>6</v>
      </c>
      <c r="O5" s="65" t="s">
        <v>68</v>
      </c>
      <c r="Q5" s="65">
        <v>2</v>
      </c>
      <c r="R5" s="65" t="s">
        <v>69</v>
      </c>
      <c r="T5" s="65" t="s">
        <v>6</v>
      </c>
      <c r="AC5" s="67"/>
    </row>
    <row r="6" spans="1:29" ht="30" customHeight="1">
      <c r="A6" s="65">
        <v>3</v>
      </c>
      <c r="B6" s="65" t="s">
        <v>73</v>
      </c>
      <c r="C6" s="65">
        <v>1</v>
      </c>
      <c r="D6" s="67" t="s">
        <v>6</v>
      </c>
      <c r="E6" s="65">
        <v>1</v>
      </c>
      <c r="F6" s="65" t="s">
        <v>74</v>
      </c>
      <c r="I6" s="65">
        <v>3</v>
      </c>
      <c r="J6" s="65" t="s">
        <v>75</v>
      </c>
      <c r="L6" s="67" t="s">
        <v>6</v>
      </c>
      <c r="O6" s="65" t="s">
        <v>76</v>
      </c>
      <c r="Q6" s="65">
        <v>3</v>
      </c>
      <c r="R6" s="65" t="s">
        <v>76</v>
      </c>
      <c r="T6" s="65" t="s">
        <v>6</v>
      </c>
      <c r="AC6" s="67"/>
    </row>
    <row r="7" spans="3:21" ht="30" customHeight="1" thickBot="1">
      <c r="C7" s="68"/>
      <c r="D7" s="68"/>
      <c r="E7" s="68"/>
      <c r="K7" s="68"/>
      <c r="L7" s="68"/>
      <c r="M7" s="68"/>
      <c r="S7" s="68"/>
      <c r="T7" s="68"/>
      <c r="U7" s="68"/>
    </row>
    <row r="8" spans="2:21" ht="30" customHeight="1">
      <c r="B8" s="66" t="s">
        <v>56</v>
      </c>
      <c r="C8" s="75">
        <f>SUM(C4:C6)</f>
        <v>1</v>
      </c>
      <c r="D8" s="67" t="s">
        <v>6</v>
      </c>
      <c r="E8" s="69">
        <f>SUM(E4:E6)</f>
        <v>5</v>
      </c>
      <c r="J8" s="66" t="s">
        <v>56</v>
      </c>
      <c r="K8" s="74">
        <v>3</v>
      </c>
      <c r="L8" s="67" t="s">
        <v>6</v>
      </c>
      <c r="M8" s="69">
        <f>IF(K8="","",6-K8)</f>
        <v>3</v>
      </c>
      <c r="R8" s="66" t="s">
        <v>56</v>
      </c>
      <c r="S8" s="74"/>
      <c r="T8" s="67" t="s">
        <v>6</v>
      </c>
      <c r="U8" s="69">
        <f>IF(S8="","",8-S8)</f>
      </c>
    </row>
    <row r="9" spans="2:20" ht="30" customHeight="1" hidden="1">
      <c r="B9" s="66"/>
      <c r="C9" s="69">
        <f>IF(C8="","",IF(C8=4,1,IF(C8&lt;4,0,IF(C8&gt;4,2))))</f>
        <v>0</v>
      </c>
      <c r="D9" s="67"/>
      <c r="J9" s="66"/>
      <c r="K9" s="69">
        <f>IF(K8="","",IF(K8=4,1,IF(K8&lt;4,0,IF(K8&gt;4,2))))</f>
        <v>0</v>
      </c>
      <c r="L9" s="67"/>
      <c r="R9" s="66"/>
      <c r="S9" s="69">
        <f>IF(S8="","",IF(S8=4,1,IF(S8&lt;4,0,IF(S8&gt;4,2))))</f>
      </c>
      <c r="T9" s="67"/>
    </row>
    <row r="10" ht="30" customHeight="1"/>
    <row r="11" spans="1:21" ht="30" customHeight="1">
      <c r="A11" s="64" t="str">
        <f>+hoofdblad!AG17</f>
        <v>Team Ruud G.</v>
      </c>
      <c r="E11" s="64" t="str">
        <f>+hoofdblad!AI17</f>
        <v>Team Piet S.</v>
      </c>
      <c r="I11" s="64" t="str">
        <f>+hoofdblad!AG18</f>
        <v>Vrije Ronde</v>
      </c>
      <c r="M11" s="64" t="str">
        <f>+hoofdblad!AI18</f>
        <v>Team Ruud H.</v>
      </c>
      <c r="Q11" s="64" t="str">
        <f>+hoofdblad!AG19</f>
        <v>Team Dik V.</v>
      </c>
      <c r="R11" s="64"/>
      <c r="U11" s="64" t="str">
        <f>+hoofdblad!AI19</f>
        <v>Team Peter F.</v>
      </c>
    </row>
    <row r="12" spans="1:17" ht="30" customHeight="1">
      <c r="A12" s="65" t="s">
        <v>37</v>
      </c>
      <c r="I12" s="65" t="s">
        <v>37</v>
      </c>
      <c r="Q12" s="65" t="s">
        <v>37</v>
      </c>
    </row>
    <row r="13" spans="3:19" ht="30" customHeight="1">
      <c r="C13" s="66" t="s">
        <v>51</v>
      </c>
      <c r="K13" s="66" t="s">
        <v>51</v>
      </c>
      <c r="S13" s="66" t="s">
        <v>51</v>
      </c>
    </row>
    <row r="14" spans="1:23" ht="30" customHeight="1">
      <c r="A14" s="65">
        <v>1</v>
      </c>
      <c r="B14" s="65" t="s">
        <v>65</v>
      </c>
      <c r="D14" s="65" t="s">
        <v>6</v>
      </c>
      <c r="G14" s="65" t="s">
        <v>63</v>
      </c>
      <c r="J14" s="65" t="s">
        <v>52</v>
      </c>
      <c r="L14" s="65" t="s">
        <v>6</v>
      </c>
      <c r="O14" s="65" t="s">
        <v>64</v>
      </c>
      <c r="Q14" s="65">
        <v>1</v>
      </c>
      <c r="R14" s="65" t="s">
        <v>67</v>
      </c>
      <c r="T14" s="65" t="s">
        <v>6</v>
      </c>
      <c r="W14" s="65" t="s">
        <v>66</v>
      </c>
    </row>
    <row r="15" spans="1:23" ht="30" customHeight="1">
      <c r="A15" s="65">
        <v>2</v>
      </c>
      <c r="B15" s="65" t="s">
        <v>70</v>
      </c>
      <c r="D15" s="65" t="s">
        <v>6</v>
      </c>
      <c r="G15" s="65" t="s">
        <v>72</v>
      </c>
      <c r="J15" s="65" t="s">
        <v>53</v>
      </c>
      <c r="L15" s="65" t="s">
        <v>6</v>
      </c>
      <c r="O15" s="65" t="s">
        <v>71</v>
      </c>
      <c r="Q15" s="65">
        <v>2</v>
      </c>
      <c r="R15" s="65" t="s">
        <v>68</v>
      </c>
      <c r="T15" s="65" t="s">
        <v>6</v>
      </c>
      <c r="W15" s="65" t="s">
        <v>69</v>
      </c>
    </row>
    <row r="16" spans="1:23" ht="30" customHeight="1">
      <c r="A16" s="65">
        <v>3</v>
      </c>
      <c r="B16" s="65" t="s">
        <v>75</v>
      </c>
      <c r="D16" s="65" t="s">
        <v>6</v>
      </c>
      <c r="G16" s="65" t="s">
        <v>73</v>
      </c>
      <c r="J16" s="65" t="s">
        <v>54</v>
      </c>
      <c r="L16" s="65" t="s">
        <v>6</v>
      </c>
      <c r="O16" s="65" t="s">
        <v>74</v>
      </c>
      <c r="Q16" s="65">
        <v>3</v>
      </c>
      <c r="R16" s="65" t="s">
        <v>74</v>
      </c>
      <c r="T16" s="65" t="s">
        <v>6</v>
      </c>
      <c r="W16" s="65" t="s">
        <v>76</v>
      </c>
    </row>
    <row r="17" spans="3:21" ht="30" customHeight="1" thickBot="1">
      <c r="C17" s="68"/>
      <c r="D17" s="68"/>
      <c r="E17" s="68"/>
      <c r="K17" s="68"/>
      <c r="L17" s="68"/>
      <c r="M17" s="68"/>
      <c r="Q17" s="69"/>
      <c r="S17" s="68"/>
      <c r="T17" s="68"/>
      <c r="U17" s="68"/>
    </row>
    <row r="18" spans="2:21" ht="30" customHeight="1">
      <c r="B18" s="66" t="s">
        <v>56</v>
      </c>
      <c r="C18" s="74">
        <v>3</v>
      </c>
      <c r="D18" s="67" t="s">
        <v>6</v>
      </c>
      <c r="E18" s="69">
        <v>3</v>
      </c>
      <c r="J18" s="66" t="s">
        <v>56</v>
      </c>
      <c r="K18" s="74"/>
      <c r="L18" s="67" t="s">
        <v>6</v>
      </c>
      <c r="M18" s="69">
        <f>IF(K18="","",8-K18)</f>
      </c>
      <c r="R18" s="66" t="s">
        <v>56</v>
      </c>
      <c r="S18" s="74">
        <v>2</v>
      </c>
      <c r="T18" s="67" t="s">
        <v>6</v>
      </c>
      <c r="U18" s="69">
        <f>IF(S18="","",6-S18)</f>
        <v>4</v>
      </c>
    </row>
    <row r="19" spans="2:20" ht="30" customHeight="1" hidden="1">
      <c r="B19" s="66"/>
      <c r="C19" s="69">
        <f>IF(C18="","",IF(C18=4,1,IF(C18&lt;4,0,IF(C18&gt;4,2))))</f>
        <v>0</v>
      </c>
      <c r="D19" s="67"/>
      <c r="J19" s="66"/>
      <c r="K19" s="69">
        <f>IF(K18="","",IF(K18=4,1,IF(K18&lt;4,0,IF(K18&gt;4,2))))</f>
      </c>
      <c r="L19" s="67"/>
      <c r="R19" s="66"/>
      <c r="S19" s="69">
        <f>IF(S18="","",IF(S18=4,1,IF(S18&lt;4,0,IF(S18&gt;4,2))))</f>
        <v>0</v>
      </c>
      <c r="T19" s="67"/>
    </row>
    <row r="20" spans="2:20" ht="30" customHeight="1">
      <c r="B20" s="66"/>
      <c r="C20" s="69"/>
      <c r="D20" s="67"/>
      <c r="J20" s="66"/>
      <c r="K20" s="69"/>
      <c r="L20" s="67"/>
      <c r="R20" s="66"/>
      <c r="S20" s="69"/>
      <c r="T20" s="67"/>
    </row>
    <row r="21" spans="1:21" ht="30" customHeight="1">
      <c r="A21" s="64" t="str">
        <f>+hoofdblad!AG22</f>
        <v>Team Piet S.</v>
      </c>
      <c r="D21" s="67" t="s">
        <v>6</v>
      </c>
      <c r="E21" s="64" t="str">
        <f>+hoofdblad!AI22</f>
        <v>Team Peter F.</v>
      </c>
      <c r="I21" s="64" t="str">
        <f>+hoofdblad!AG23</f>
        <v>Team Ruud H.</v>
      </c>
      <c r="L21" s="67" t="s">
        <v>6</v>
      </c>
      <c r="M21" s="64" t="str">
        <f>+hoofdblad!AI23</f>
        <v>Team Ruud G.</v>
      </c>
      <c r="Q21" s="64" t="str">
        <f>+hoofdblad!AG24</f>
        <v>Team Dik V.</v>
      </c>
      <c r="R21" s="64"/>
      <c r="T21" s="67" t="s">
        <v>6</v>
      </c>
      <c r="U21" s="64" t="str">
        <f>+hoofdblad!AI24</f>
        <v>Vrije Ronde</v>
      </c>
    </row>
    <row r="22" spans="1:17" ht="30" customHeight="1">
      <c r="A22" s="65" t="s">
        <v>38</v>
      </c>
      <c r="I22" s="65" t="s">
        <v>38</v>
      </c>
      <c r="Q22" s="65" t="s">
        <v>38</v>
      </c>
    </row>
    <row r="23" spans="3:19" ht="30" customHeight="1">
      <c r="C23" s="66" t="s">
        <v>51</v>
      </c>
      <c r="K23" s="66" t="s">
        <v>51</v>
      </c>
      <c r="S23" s="66" t="s">
        <v>51</v>
      </c>
    </row>
    <row r="24" spans="1:20" ht="30" customHeight="1">
      <c r="A24" s="65">
        <v>1</v>
      </c>
      <c r="B24" s="65" t="s">
        <v>63</v>
      </c>
      <c r="D24" s="65" t="s">
        <v>6</v>
      </c>
      <c r="G24" s="65" t="s">
        <v>66</v>
      </c>
      <c r="I24" s="65">
        <v>1</v>
      </c>
      <c r="J24" s="65" t="s">
        <v>64</v>
      </c>
      <c r="L24" s="65" t="s">
        <v>6</v>
      </c>
      <c r="O24" s="65" t="s">
        <v>65</v>
      </c>
      <c r="Q24" s="65">
        <v>1</v>
      </c>
      <c r="R24" s="65" t="s">
        <v>67</v>
      </c>
      <c r="T24" s="65" t="s">
        <v>6</v>
      </c>
    </row>
    <row r="25" spans="1:20" ht="30" customHeight="1">
      <c r="A25" s="65">
        <v>2</v>
      </c>
      <c r="B25" s="65" t="s">
        <v>72</v>
      </c>
      <c r="D25" s="65" t="s">
        <v>6</v>
      </c>
      <c r="G25" s="65" t="s">
        <v>69</v>
      </c>
      <c r="I25" s="65">
        <v>2</v>
      </c>
      <c r="J25" s="65" t="s">
        <v>71</v>
      </c>
      <c r="L25" s="65" t="s">
        <v>6</v>
      </c>
      <c r="O25" s="65" t="s">
        <v>70</v>
      </c>
      <c r="Q25" s="65">
        <v>2</v>
      </c>
      <c r="R25" s="65" t="s">
        <v>68</v>
      </c>
      <c r="T25" s="65" t="s">
        <v>6</v>
      </c>
    </row>
    <row r="26" spans="1:20" ht="30" customHeight="1">
      <c r="A26" s="65">
        <v>3</v>
      </c>
      <c r="B26" s="65" t="s">
        <v>73</v>
      </c>
      <c r="D26" s="65" t="s">
        <v>6</v>
      </c>
      <c r="G26" s="65" t="s">
        <v>76</v>
      </c>
      <c r="I26" s="65">
        <v>3</v>
      </c>
      <c r="J26" s="65" t="s">
        <v>74</v>
      </c>
      <c r="L26" s="65" t="s">
        <v>6</v>
      </c>
      <c r="O26" s="65" t="s">
        <v>75</v>
      </c>
      <c r="Q26" s="65">
        <v>3</v>
      </c>
      <c r="R26" s="65" t="s">
        <v>77</v>
      </c>
      <c r="T26" s="65" t="s">
        <v>6</v>
      </c>
    </row>
    <row r="27" spans="3:21" ht="30" customHeight="1" thickBot="1">
      <c r="C27" s="68"/>
      <c r="D27" s="68"/>
      <c r="E27" s="68"/>
      <c r="K27" s="68"/>
      <c r="L27" s="68"/>
      <c r="M27" s="68"/>
      <c r="S27" s="68"/>
      <c r="T27" s="68"/>
      <c r="U27" s="68"/>
    </row>
    <row r="28" spans="2:21" ht="30" customHeight="1">
      <c r="B28" s="66" t="s">
        <v>56</v>
      </c>
      <c r="C28" s="74">
        <v>2</v>
      </c>
      <c r="D28" s="67" t="s">
        <v>6</v>
      </c>
      <c r="E28" s="69">
        <f>IF(C28="","",6-C28)</f>
        <v>4</v>
      </c>
      <c r="J28" s="66" t="s">
        <v>56</v>
      </c>
      <c r="K28" s="74">
        <v>4</v>
      </c>
      <c r="L28" s="67" t="s">
        <v>6</v>
      </c>
      <c r="M28" s="69">
        <f>IF(K28="","",6-K28)</f>
        <v>2</v>
      </c>
      <c r="R28" s="66" t="s">
        <v>56</v>
      </c>
      <c r="S28" s="74"/>
      <c r="T28" s="67" t="s">
        <v>6</v>
      </c>
      <c r="U28" s="69">
        <f>IF(S28="","",8-S28)</f>
      </c>
    </row>
    <row r="29" spans="2:20" ht="30" customHeight="1" hidden="1">
      <c r="B29" s="66"/>
      <c r="C29" s="69">
        <f>IF(C28="","",IF(C28=4,1,IF(C28&lt;4,0,IF(C28&gt;4,2))))</f>
        <v>0</v>
      </c>
      <c r="D29" s="67"/>
      <c r="J29" s="66"/>
      <c r="K29" s="69">
        <f>IF(K28="","",IF(K28=4,1,IF(K28&lt;4,0,IF(K28&gt;4,2))))</f>
        <v>1</v>
      </c>
      <c r="L29" s="67"/>
      <c r="R29" s="66"/>
      <c r="S29" s="69">
        <f>IF(S28="","",IF(S28=4,1,IF(S28&lt;4,0,IF(S28&gt;4,2))))</f>
      </c>
      <c r="T29" s="67"/>
    </row>
    <row r="30" spans="2:20" ht="30" customHeight="1">
      <c r="B30" s="66"/>
      <c r="C30" s="69"/>
      <c r="D30" s="67"/>
      <c r="J30" s="66"/>
      <c r="K30" s="69"/>
      <c r="L30" s="67"/>
      <c r="R30" s="66"/>
      <c r="S30" s="69"/>
      <c r="T30" s="67"/>
    </row>
    <row r="31" spans="1:21" ht="30" customHeight="1">
      <c r="A31" s="64" t="str">
        <f>+hoofdblad!AG27</f>
        <v>Team Dik V.</v>
      </c>
      <c r="D31" s="67" t="s">
        <v>6</v>
      </c>
      <c r="E31" s="64" t="str">
        <f>+hoofdblad!AI27</f>
        <v>Team Piet S.</v>
      </c>
      <c r="I31" s="64" t="str">
        <f>+hoofdblad!AG28</f>
        <v>Team Peter F.</v>
      </c>
      <c r="L31" s="67" t="s">
        <v>6</v>
      </c>
      <c r="M31" s="64" t="str">
        <f>+hoofdblad!AI28</f>
        <v>Team Ruud H.</v>
      </c>
      <c r="Q31" s="64" t="str">
        <f>+hoofdblad!AG29</f>
        <v>Vrije Ronde</v>
      </c>
      <c r="R31" s="64"/>
      <c r="T31" s="67" t="s">
        <v>6</v>
      </c>
      <c r="U31" s="64" t="str">
        <f>+hoofdblad!AI29</f>
        <v>Team Ruud G.</v>
      </c>
    </row>
    <row r="32" spans="1:17" ht="30" customHeight="1">
      <c r="A32" s="65" t="s">
        <v>39</v>
      </c>
      <c r="I32" s="65" t="s">
        <v>39</v>
      </c>
      <c r="Q32" s="65" t="s">
        <v>39</v>
      </c>
    </row>
    <row r="33" spans="3:19" ht="30" customHeight="1">
      <c r="C33" s="66" t="s">
        <v>51</v>
      </c>
      <c r="K33" s="66" t="s">
        <v>51</v>
      </c>
      <c r="S33" s="66" t="s">
        <v>51</v>
      </c>
    </row>
    <row r="34" spans="1:23" ht="30" customHeight="1">
      <c r="A34" s="65">
        <v>1</v>
      </c>
      <c r="B34" s="65" t="s">
        <v>67</v>
      </c>
      <c r="D34" s="65" t="s">
        <v>6</v>
      </c>
      <c r="G34" s="65" t="s">
        <v>63</v>
      </c>
      <c r="I34" s="65">
        <v>1</v>
      </c>
      <c r="J34" s="65" t="s">
        <v>66</v>
      </c>
      <c r="L34" s="65" t="s">
        <v>6</v>
      </c>
      <c r="O34" s="65" t="s">
        <v>64</v>
      </c>
      <c r="R34" s="65" t="s">
        <v>52</v>
      </c>
      <c r="T34" s="65" t="s">
        <v>6</v>
      </c>
      <c r="W34" s="65" t="s">
        <v>65</v>
      </c>
    </row>
    <row r="35" spans="1:23" ht="30" customHeight="1">
      <c r="A35" s="65">
        <v>2</v>
      </c>
      <c r="B35" s="65" t="s">
        <v>68</v>
      </c>
      <c r="D35" s="65" t="s">
        <v>6</v>
      </c>
      <c r="G35" s="65" t="s">
        <v>72</v>
      </c>
      <c r="I35" s="65">
        <v>2</v>
      </c>
      <c r="J35" s="65" t="s">
        <v>69</v>
      </c>
      <c r="L35" s="65" t="s">
        <v>6</v>
      </c>
      <c r="O35" s="65" t="s">
        <v>71</v>
      </c>
      <c r="R35" s="65" t="s">
        <v>53</v>
      </c>
      <c r="T35" s="65" t="s">
        <v>6</v>
      </c>
      <c r="W35" s="65" t="s">
        <v>70</v>
      </c>
    </row>
    <row r="36" spans="1:23" ht="30" customHeight="1">
      <c r="A36" s="65">
        <v>3</v>
      </c>
      <c r="B36" s="65" t="s">
        <v>75</v>
      </c>
      <c r="D36" s="65" t="s">
        <v>6</v>
      </c>
      <c r="G36" s="65" t="s">
        <v>73</v>
      </c>
      <c r="I36" s="65">
        <v>3</v>
      </c>
      <c r="J36" s="65" t="s">
        <v>76</v>
      </c>
      <c r="L36" s="65" t="s">
        <v>6</v>
      </c>
      <c r="O36" s="65" t="s">
        <v>74</v>
      </c>
      <c r="R36" s="65" t="s">
        <v>54</v>
      </c>
      <c r="T36" s="65" t="s">
        <v>6</v>
      </c>
      <c r="W36" s="65" t="s">
        <v>75</v>
      </c>
    </row>
    <row r="37" spans="3:21" ht="30" customHeight="1" thickBot="1">
      <c r="C37" s="68"/>
      <c r="D37" s="68"/>
      <c r="E37" s="68"/>
      <c r="K37" s="68"/>
      <c r="L37" s="68"/>
      <c r="M37" s="68"/>
      <c r="S37" s="68"/>
      <c r="T37" s="68"/>
      <c r="U37" s="68"/>
    </row>
    <row r="38" spans="2:21" ht="30" customHeight="1">
      <c r="B38" s="66" t="s">
        <v>56</v>
      </c>
      <c r="C38" s="74">
        <v>4</v>
      </c>
      <c r="D38" s="67" t="s">
        <v>6</v>
      </c>
      <c r="E38" s="69">
        <f>IF(C38="","",6-C38)</f>
        <v>2</v>
      </c>
      <c r="J38" s="66" t="s">
        <v>56</v>
      </c>
      <c r="K38" s="74">
        <v>5</v>
      </c>
      <c r="L38" s="67" t="s">
        <v>6</v>
      </c>
      <c r="M38" s="69">
        <f>IF(K38="","",6-K38)</f>
        <v>1</v>
      </c>
      <c r="R38" s="66" t="s">
        <v>56</v>
      </c>
      <c r="S38" s="74"/>
      <c r="T38" s="67" t="s">
        <v>6</v>
      </c>
      <c r="U38" s="69">
        <f>IF(S38="","",8-S38)</f>
      </c>
    </row>
    <row r="39" spans="2:20" ht="30" customHeight="1" hidden="1">
      <c r="B39" s="66"/>
      <c r="C39" s="69">
        <f>IF(C38="","",IF(C38=4,1,IF(C38&lt;4,0,IF(C38&gt;4,2))))</f>
        <v>1</v>
      </c>
      <c r="D39" s="67"/>
      <c r="J39" s="66"/>
      <c r="K39" s="69">
        <f>IF(K38="","",IF(K38=4,1,IF(K38&lt;4,0,IF(K38&gt;4,2))))</f>
        <v>2</v>
      </c>
      <c r="L39" s="67"/>
      <c r="R39" s="66"/>
      <c r="S39" s="69">
        <f>IF(S38="","",IF(S38=4,1,IF(S38&lt;4,0,IF(S38&gt;4,2))))</f>
      </c>
      <c r="T39" s="67"/>
    </row>
    <row r="40" spans="2:20" ht="30" customHeight="1">
      <c r="B40" s="66"/>
      <c r="C40" s="69"/>
      <c r="D40" s="67"/>
      <c r="J40" s="66"/>
      <c r="K40" s="69"/>
      <c r="L40" s="67"/>
      <c r="R40" s="66"/>
      <c r="S40" s="69"/>
      <c r="T40" s="67"/>
    </row>
    <row r="41" spans="1:21" ht="30" customHeight="1">
      <c r="A41" s="64" t="str">
        <f>+hoofdblad!AG32</f>
        <v>Team Piet S.</v>
      </c>
      <c r="D41" s="67" t="s">
        <v>6</v>
      </c>
      <c r="E41" s="64" t="str">
        <f>+hoofdblad!AI32</f>
        <v>Vrije Ronde</v>
      </c>
      <c r="I41" s="64" t="str">
        <f>+hoofdblad!AG33</f>
        <v>Team Ruud H.</v>
      </c>
      <c r="L41" s="67" t="s">
        <v>6</v>
      </c>
      <c r="M41" s="64" t="str">
        <f>+hoofdblad!AI33</f>
        <v>Team Dik V.</v>
      </c>
      <c r="Q41" s="64" t="str">
        <f>+hoofdblad!AG34</f>
        <v>Team Ruud G.</v>
      </c>
      <c r="R41" s="64"/>
      <c r="T41" s="67" t="s">
        <v>6</v>
      </c>
      <c r="U41" s="64" t="str">
        <f>+hoofdblad!AI34</f>
        <v>Team Peter F.</v>
      </c>
    </row>
    <row r="42" spans="1:17" ht="30" customHeight="1">
      <c r="A42" s="65" t="s">
        <v>40</v>
      </c>
      <c r="I42" s="65" t="s">
        <v>40</v>
      </c>
      <c r="Q42" s="65" t="s">
        <v>40</v>
      </c>
    </row>
    <row r="43" spans="3:19" ht="30" customHeight="1">
      <c r="C43" s="66" t="s">
        <v>51</v>
      </c>
      <c r="K43" s="66" t="s">
        <v>51</v>
      </c>
      <c r="S43" s="66" t="s">
        <v>51</v>
      </c>
    </row>
    <row r="44" spans="1:23" ht="30" customHeight="1">
      <c r="A44" s="65">
        <v>1</v>
      </c>
      <c r="B44" s="65" t="s">
        <v>63</v>
      </c>
      <c r="D44" s="65" t="s">
        <v>6</v>
      </c>
      <c r="I44" s="65">
        <v>1</v>
      </c>
      <c r="J44" s="65" t="s">
        <v>64</v>
      </c>
      <c r="L44" s="65" t="s">
        <v>6</v>
      </c>
      <c r="O44" s="65" t="s">
        <v>67</v>
      </c>
      <c r="Q44" s="65">
        <v>1</v>
      </c>
      <c r="R44" s="65" t="s">
        <v>65</v>
      </c>
      <c r="T44" s="65" t="s">
        <v>6</v>
      </c>
      <c r="W44" s="65" t="s">
        <v>66</v>
      </c>
    </row>
    <row r="45" spans="1:23" ht="30" customHeight="1">
      <c r="A45" s="65">
        <v>2</v>
      </c>
      <c r="B45" s="65" t="s">
        <v>72</v>
      </c>
      <c r="D45" s="65" t="s">
        <v>6</v>
      </c>
      <c r="I45" s="65">
        <v>2</v>
      </c>
      <c r="J45" s="65" t="s">
        <v>71</v>
      </c>
      <c r="L45" s="65" t="s">
        <v>6</v>
      </c>
      <c r="O45" s="65" t="s">
        <v>68</v>
      </c>
      <c r="Q45" s="65">
        <v>2</v>
      </c>
      <c r="R45" s="65" t="s">
        <v>70</v>
      </c>
      <c r="T45" s="65" t="s">
        <v>6</v>
      </c>
      <c r="W45" s="65" t="s">
        <v>69</v>
      </c>
    </row>
    <row r="46" spans="1:23" ht="30" customHeight="1">
      <c r="A46" s="65">
        <v>3</v>
      </c>
      <c r="B46" s="65" t="s">
        <v>73</v>
      </c>
      <c r="D46" s="65" t="s">
        <v>6</v>
      </c>
      <c r="I46" s="65">
        <v>3</v>
      </c>
      <c r="J46" s="65" t="s">
        <v>74</v>
      </c>
      <c r="L46" s="65" t="s">
        <v>6</v>
      </c>
      <c r="O46" s="65" t="s">
        <v>73</v>
      </c>
      <c r="Q46" s="65">
        <v>3</v>
      </c>
      <c r="R46" s="65" t="s">
        <v>75</v>
      </c>
      <c r="T46" s="65" t="s">
        <v>6</v>
      </c>
      <c r="W46" s="65" t="s">
        <v>76</v>
      </c>
    </row>
    <row r="47" spans="3:21" ht="30" customHeight="1" thickBot="1">
      <c r="C47" s="68"/>
      <c r="D47" s="68"/>
      <c r="E47" s="68"/>
      <c r="K47" s="68"/>
      <c r="L47" s="68"/>
      <c r="M47" s="68"/>
      <c r="S47" s="68"/>
      <c r="T47" s="68"/>
      <c r="U47" s="68"/>
    </row>
    <row r="48" spans="2:21" ht="30" customHeight="1">
      <c r="B48" s="66" t="s">
        <v>56</v>
      </c>
      <c r="C48" s="74"/>
      <c r="D48" s="67" t="s">
        <v>6</v>
      </c>
      <c r="E48" s="69">
        <f>IF(C48="","",6-C48)</f>
      </c>
      <c r="J48" s="66" t="s">
        <v>56</v>
      </c>
      <c r="K48" s="74">
        <v>4</v>
      </c>
      <c r="L48" s="67" t="s">
        <v>6</v>
      </c>
      <c r="M48" s="69">
        <f>IF(K48="","",6-K48)</f>
        <v>2</v>
      </c>
      <c r="R48" s="66" t="s">
        <v>56</v>
      </c>
      <c r="S48" s="74">
        <v>5</v>
      </c>
      <c r="T48" s="67" t="s">
        <v>6</v>
      </c>
      <c r="U48" s="69">
        <f>IF(S48="","",6-S48)</f>
        <v>1</v>
      </c>
    </row>
    <row r="49" spans="2:20" ht="30" customHeight="1" hidden="1">
      <c r="B49" s="66"/>
      <c r="C49" s="69">
        <f>IF(C48="","",IF(C48=4,1,IF(C48&lt;4,0,IF(C48&gt;4,2))))</f>
      </c>
      <c r="D49" s="67"/>
      <c r="J49" s="66"/>
      <c r="K49" s="69">
        <f>IF(K48="","",IF(K48=3,1,IF(K48&lt;3,0,IF(K48&gt;3,2))))</f>
        <v>2</v>
      </c>
      <c r="L49" s="67"/>
      <c r="R49" s="66"/>
      <c r="S49" s="69">
        <f>IF(S48="","",IF(S48=3,1,IF(S48&lt;3,0,IF(S48&gt;3,2))))</f>
        <v>2</v>
      </c>
      <c r="T49" s="67"/>
    </row>
    <row r="50" spans="2:20" ht="30" customHeight="1">
      <c r="B50" s="66"/>
      <c r="C50" s="69"/>
      <c r="D50" s="67"/>
      <c r="J50" s="66"/>
      <c r="K50" s="69"/>
      <c r="L50" s="67"/>
      <c r="R50" s="66"/>
      <c r="S50" s="69"/>
      <c r="T50" s="67"/>
    </row>
    <row r="51" spans="1:21" ht="30" customHeight="1">
      <c r="A51" s="64" t="str">
        <f>+hoofdblad!AG37</f>
        <v>Team Ruud H.</v>
      </c>
      <c r="D51" s="67" t="s">
        <v>6</v>
      </c>
      <c r="E51" s="64" t="str">
        <f>+hoofdblad!AI37</f>
        <v>Team Piet S.</v>
      </c>
      <c r="I51" s="64" t="str">
        <f>+hoofdblad!AG38</f>
        <v>Team Dik V.</v>
      </c>
      <c r="L51" s="67" t="s">
        <v>6</v>
      </c>
      <c r="M51" s="64" t="str">
        <f>+hoofdblad!AI38</f>
        <v>Team Ruud G.</v>
      </c>
      <c r="Q51" s="64" t="str">
        <f>+hoofdblad!AG39</f>
        <v>Vrije Ronde</v>
      </c>
      <c r="R51" s="64"/>
      <c r="T51" s="67" t="s">
        <v>6</v>
      </c>
      <c r="U51" s="64" t="str">
        <f>+hoofdblad!AI39</f>
        <v>Team Peter F.</v>
      </c>
    </row>
    <row r="52" spans="1:17" ht="30" customHeight="1">
      <c r="A52" s="65" t="s">
        <v>41</v>
      </c>
      <c r="I52" s="65" t="s">
        <v>41</v>
      </c>
      <c r="Q52" s="65" t="s">
        <v>41</v>
      </c>
    </row>
    <row r="53" spans="3:19" ht="30" customHeight="1">
      <c r="C53" s="66" t="s">
        <v>51</v>
      </c>
      <c r="K53" s="66" t="s">
        <v>51</v>
      </c>
      <c r="S53" s="66" t="s">
        <v>51</v>
      </c>
    </row>
    <row r="54" spans="1:23" ht="30" customHeight="1">
      <c r="A54" s="65">
        <v>1</v>
      </c>
      <c r="B54" s="65" t="s">
        <v>64</v>
      </c>
      <c r="D54" s="65" t="s">
        <v>6</v>
      </c>
      <c r="G54" s="65" t="s">
        <v>63</v>
      </c>
      <c r="I54" s="65">
        <v>1</v>
      </c>
      <c r="J54" s="65" t="s">
        <v>67</v>
      </c>
      <c r="L54" s="65" t="s">
        <v>6</v>
      </c>
      <c r="O54" s="65" t="s">
        <v>65</v>
      </c>
      <c r="R54" s="65" t="s">
        <v>52</v>
      </c>
      <c r="T54" s="65" t="s">
        <v>6</v>
      </c>
      <c r="W54" s="65" t="s">
        <v>66</v>
      </c>
    </row>
    <row r="55" spans="1:23" ht="30" customHeight="1">
      <c r="A55" s="65">
        <v>2</v>
      </c>
      <c r="B55" s="65" t="s">
        <v>71</v>
      </c>
      <c r="D55" s="65" t="s">
        <v>6</v>
      </c>
      <c r="G55" s="65" t="s">
        <v>72</v>
      </c>
      <c r="I55" s="65">
        <v>2</v>
      </c>
      <c r="J55" s="65" t="s">
        <v>68</v>
      </c>
      <c r="L55" s="65" t="s">
        <v>6</v>
      </c>
      <c r="O55" s="65" t="s">
        <v>70</v>
      </c>
      <c r="R55" s="65" t="s">
        <v>53</v>
      </c>
      <c r="T55" s="65" t="s">
        <v>6</v>
      </c>
      <c r="W55" s="65" t="s">
        <v>69</v>
      </c>
    </row>
    <row r="56" spans="1:23" ht="30" customHeight="1">
      <c r="A56" s="65">
        <v>3</v>
      </c>
      <c r="B56" s="65" t="s">
        <v>74</v>
      </c>
      <c r="D56" s="65" t="s">
        <v>6</v>
      </c>
      <c r="G56" s="65" t="s">
        <v>73</v>
      </c>
      <c r="I56" s="65">
        <v>3</v>
      </c>
      <c r="J56" s="65" t="s">
        <v>76</v>
      </c>
      <c r="L56" s="65" t="s">
        <v>6</v>
      </c>
      <c r="O56" s="65" t="s">
        <v>75</v>
      </c>
      <c r="R56" s="65" t="s">
        <v>54</v>
      </c>
      <c r="T56" s="65" t="s">
        <v>6</v>
      </c>
      <c r="W56" s="65" t="s">
        <v>76</v>
      </c>
    </row>
    <row r="57" spans="3:21" ht="30" customHeight="1" thickBot="1">
      <c r="C57" s="68"/>
      <c r="D57" s="68"/>
      <c r="E57" s="68"/>
      <c r="K57" s="68"/>
      <c r="L57" s="68"/>
      <c r="M57" s="68"/>
      <c r="S57" s="68"/>
      <c r="T57" s="68"/>
      <c r="U57" s="68"/>
    </row>
    <row r="58" spans="2:21" ht="30" customHeight="1">
      <c r="B58" s="66" t="s">
        <v>56</v>
      </c>
      <c r="C58" s="74">
        <v>3</v>
      </c>
      <c r="D58" s="67" t="s">
        <v>6</v>
      </c>
      <c r="E58" s="69">
        <f>IF(C58="","",6-C58)</f>
        <v>3</v>
      </c>
      <c r="J58" s="66" t="s">
        <v>56</v>
      </c>
      <c r="K58" s="74">
        <v>2</v>
      </c>
      <c r="L58" s="67" t="s">
        <v>6</v>
      </c>
      <c r="M58" s="69">
        <f>IF(K58="","",6-K58)</f>
        <v>4</v>
      </c>
      <c r="R58" s="66" t="s">
        <v>56</v>
      </c>
      <c r="S58" s="74"/>
      <c r="T58" s="67" t="s">
        <v>6</v>
      </c>
      <c r="U58" s="69">
        <f>IF(S58="","",6-S58)</f>
      </c>
    </row>
    <row r="59" spans="2:20" ht="30" customHeight="1" hidden="1">
      <c r="B59" s="66"/>
      <c r="C59" s="69">
        <f>IF(C58="","",IF(C58=3,1,IF(C58&lt;3,0,IF(C58&gt;3,2))))</f>
        <v>1</v>
      </c>
      <c r="D59" s="67"/>
      <c r="J59" s="66"/>
      <c r="K59" s="69">
        <f>IF(K58="","",IF(K58=3,1,IF(K58&lt;3,0,IF(K58&gt;3,2))))</f>
        <v>0</v>
      </c>
      <c r="L59" s="67"/>
      <c r="R59" s="66"/>
      <c r="S59" s="69">
        <f>IF(S58="","",IF(S58=4,1,IF(S58&lt;4,0,IF(S58&gt;4,2))))</f>
      </c>
      <c r="T59" s="67"/>
    </row>
    <row r="60" spans="2:20" ht="30" customHeight="1">
      <c r="B60" s="66"/>
      <c r="C60" s="69"/>
      <c r="D60" s="67"/>
      <c r="J60" s="66"/>
      <c r="K60" s="69"/>
      <c r="L60" s="67"/>
      <c r="R60" s="66"/>
      <c r="S60" s="69"/>
      <c r="T60" s="67"/>
    </row>
    <row r="61" spans="1:21" ht="30" customHeight="1">
      <c r="A61" s="64" t="str">
        <f>+hoofdblad!AG42</f>
        <v>Team Piet S.</v>
      </c>
      <c r="D61" s="67" t="s">
        <v>6</v>
      </c>
      <c r="E61" s="64" t="str">
        <f>+hoofdblad!AI42</f>
        <v>Team Ruud G.</v>
      </c>
      <c r="I61" s="64" t="str">
        <f>+hoofdblad!AG43</f>
        <v>Team Ruud H.</v>
      </c>
      <c r="L61" s="67" t="s">
        <v>6</v>
      </c>
      <c r="M61" s="64" t="str">
        <f>+hoofdblad!AI43</f>
        <v>Vrije Ronde</v>
      </c>
      <c r="Q61" s="64" t="str">
        <f>+hoofdblad!AG44</f>
        <v>Team Peter F.</v>
      </c>
      <c r="R61" s="64"/>
      <c r="T61" s="67" t="s">
        <v>6</v>
      </c>
      <c r="U61" s="64" t="str">
        <f>+hoofdblad!AI44</f>
        <v>Team Dik V.</v>
      </c>
    </row>
    <row r="62" spans="1:17" ht="30" customHeight="1">
      <c r="A62" s="65" t="s">
        <v>42</v>
      </c>
      <c r="I62" s="65" t="s">
        <v>42</v>
      </c>
      <c r="Q62" s="65" t="s">
        <v>42</v>
      </c>
    </row>
    <row r="63" spans="3:19" ht="30" customHeight="1">
      <c r="C63" s="66" t="s">
        <v>51</v>
      </c>
      <c r="K63" s="66" t="s">
        <v>51</v>
      </c>
      <c r="S63" s="66" t="s">
        <v>51</v>
      </c>
    </row>
    <row r="64" spans="1:23" ht="30" customHeight="1">
      <c r="A64" s="65">
        <v>1</v>
      </c>
      <c r="B64" s="65" t="s">
        <v>63</v>
      </c>
      <c r="D64" s="65" t="s">
        <v>6</v>
      </c>
      <c r="G64" s="65" t="s">
        <v>65</v>
      </c>
      <c r="I64" s="65">
        <v>1</v>
      </c>
      <c r="J64" s="65" t="s">
        <v>64</v>
      </c>
      <c r="L64" s="65" t="s">
        <v>6</v>
      </c>
      <c r="Q64" s="65">
        <v>1</v>
      </c>
      <c r="R64" s="65" t="s">
        <v>66</v>
      </c>
      <c r="T64" s="65" t="s">
        <v>6</v>
      </c>
      <c r="W64" s="65" t="s">
        <v>67</v>
      </c>
    </row>
    <row r="65" spans="1:23" ht="30" customHeight="1">
      <c r="A65" s="65">
        <v>2</v>
      </c>
      <c r="B65" s="65" t="s">
        <v>72</v>
      </c>
      <c r="D65" s="65" t="s">
        <v>6</v>
      </c>
      <c r="G65" s="65" t="s">
        <v>70</v>
      </c>
      <c r="I65" s="65">
        <v>2</v>
      </c>
      <c r="J65" s="65" t="s">
        <v>71</v>
      </c>
      <c r="L65" s="65" t="s">
        <v>6</v>
      </c>
      <c r="Q65" s="65">
        <v>2</v>
      </c>
      <c r="R65" s="65" t="s">
        <v>69</v>
      </c>
      <c r="T65" s="65" t="s">
        <v>6</v>
      </c>
      <c r="W65" s="65" t="s">
        <v>68</v>
      </c>
    </row>
    <row r="66" spans="1:23" ht="30" customHeight="1">
      <c r="A66" s="65">
        <v>3</v>
      </c>
      <c r="B66" s="65" t="s">
        <v>73</v>
      </c>
      <c r="D66" s="65" t="s">
        <v>6</v>
      </c>
      <c r="G66" s="65" t="s">
        <v>75</v>
      </c>
      <c r="I66" s="65">
        <v>3</v>
      </c>
      <c r="J66" s="65" t="s">
        <v>74</v>
      </c>
      <c r="L66" s="65" t="s">
        <v>6</v>
      </c>
      <c r="Q66" s="65">
        <v>3</v>
      </c>
      <c r="R66" s="65" t="s">
        <v>76</v>
      </c>
      <c r="T66" s="65" t="s">
        <v>6</v>
      </c>
      <c r="W66" s="65" t="s">
        <v>74</v>
      </c>
    </row>
    <row r="67" spans="3:21" ht="30" customHeight="1" thickBot="1">
      <c r="C67" s="68"/>
      <c r="D67" s="68"/>
      <c r="E67" s="68"/>
      <c r="K67" s="68"/>
      <c r="L67" s="68"/>
      <c r="M67" s="68"/>
      <c r="S67" s="68"/>
      <c r="T67" s="68"/>
      <c r="U67" s="68"/>
    </row>
    <row r="68" spans="2:21" ht="30" customHeight="1">
      <c r="B68" s="66" t="s">
        <v>56</v>
      </c>
      <c r="C68" s="74">
        <v>5</v>
      </c>
      <c r="D68" s="67" t="s">
        <v>6</v>
      </c>
      <c r="E68" s="69">
        <f>IF(C68="","",6-C68)</f>
        <v>1</v>
      </c>
      <c r="J68" s="66" t="s">
        <v>56</v>
      </c>
      <c r="K68" s="74"/>
      <c r="L68" s="67" t="s">
        <v>6</v>
      </c>
      <c r="M68" s="69">
        <f>IF(K68="","",6-K68)</f>
      </c>
      <c r="R68" s="66" t="s">
        <v>56</v>
      </c>
      <c r="S68" s="74">
        <v>5</v>
      </c>
      <c r="T68" s="67" t="s">
        <v>6</v>
      </c>
      <c r="U68" s="69">
        <f>IF(S68="","",6-S68)</f>
        <v>1</v>
      </c>
    </row>
    <row r="69" spans="2:20" ht="30" customHeight="1" hidden="1">
      <c r="B69" s="66"/>
      <c r="C69" s="69">
        <f>IF(C68="","",IF(C68=3,1,IF(C68&lt;3,0,IF(C68&gt;3,2))))</f>
        <v>2</v>
      </c>
      <c r="D69" s="67"/>
      <c r="J69" s="66"/>
      <c r="K69" s="69">
        <f>IF(K68="","",IF(K68=4,1,IF(K68&lt;4,0,IF(K68&gt;4,2))))</f>
      </c>
      <c r="L69" s="67"/>
      <c r="R69" s="66"/>
      <c r="S69" s="69">
        <f>IF(S68="","",IF(S68=3,1,IF(S68&lt;3,0,IF(S68&gt;3,2))))</f>
        <v>2</v>
      </c>
      <c r="T69" s="67"/>
    </row>
    <row r="70" spans="2:20" ht="30" customHeight="1">
      <c r="B70" s="66"/>
      <c r="C70" s="69"/>
      <c r="D70" s="67"/>
      <c r="J70" s="66"/>
      <c r="K70" s="69"/>
      <c r="L70" s="67"/>
      <c r="R70" s="66"/>
      <c r="S70" s="69"/>
      <c r="T70" s="67"/>
    </row>
    <row r="71" spans="1:21" ht="30" customHeight="1">
      <c r="A71" s="64" t="str">
        <f>+hoofdblad!AG47</f>
        <v>Team Peter F.</v>
      </c>
      <c r="D71" s="67" t="s">
        <v>6</v>
      </c>
      <c r="E71" s="64" t="str">
        <f>+hoofdblad!AI47</f>
        <v>Team Piet S.</v>
      </c>
      <c r="I71" s="64" t="str">
        <f>+hoofdblad!AG48</f>
        <v>Team Ruud G.</v>
      </c>
      <c r="L71" s="67" t="s">
        <v>6</v>
      </c>
      <c r="M71" s="64" t="str">
        <f>+hoofdblad!AI48</f>
        <v>Team Ruud H.</v>
      </c>
      <c r="Q71" s="64" t="str">
        <f>+hoofdblad!AG49</f>
        <v>Vrije Ronde</v>
      </c>
      <c r="R71" s="64"/>
      <c r="T71" s="67" t="s">
        <v>6</v>
      </c>
      <c r="U71" s="64" t="str">
        <f>+hoofdblad!AI49</f>
        <v>Team Dik V.</v>
      </c>
    </row>
    <row r="72" spans="1:17" ht="30" customHeight="1">
      <c r="A72" s="65" t="s">
        <v>43</v>
      </c>
      <c r="I72" s="65" t="s">
        <v>43</v>
      </c>
      <c r="Q72" s="65" t="s">
        <v>43</v>
      </c>
    </row>
    <row r="73" spans="3:19" ht="30" customHeight="1">
      <c r="C73" s="66" t="s">
        <v>51</v>
      </c>
      <c r="K73" s="66" t="s">
        <v>51</v>
      </c>
      <c r="S73" s="66" t="s">
        <v>51</v>
      </c>
    </row>
    <row r="74" spans="1:23" ht="30" customHeight="1">
      <c r="A74" s="65">
        <v>1</v>
      </c>
      <c r="B74" s="65" t="s">
        <v>66</v>
      </c>
      <c r="D74" s="65" t="s">
        <v>6</v>
      </c>
      <c r="F74" s="65">
        <v>1</v>
      </c>
      <c r="G74" s="65" t="s">
        <v>63</v>
      </c>
      <c r="I74" s="65">
        <v>1</v>
      </c>
      <c r="J74" s="65" t="s">
        <v>65</v>
      </c>
      <c r="L74" s="65" t="s">
        <v>6</v>
      </c>
      <c r="N74" s="65">
        <v>1</v>
      </c>
      <c r="O74" s="65" t="s">
        <v>64</v>
      </c>
      <c r="R74" s="65" t="s">
        <v>52</v>
      </c>
      <c r="T74" s="65" t="s">
        <v>6</v>
      </c>
      <c r="W74" s="65" t="s">
        <v>67</v>
      </c>
    </row>
    <row r="75" spans="1:23" ht="30" customHeight="1">
      <c r="A75" s="65">
        <v>2</v>
      </c>
      <c r="B75" s="65" t="s">
        <v>69</v>
      </c>
      <c r="D75" s="65" t="s">
        <v>6</v>
      </c>
      <c r="F75" s="65">
        <v>2</v>
      </c>
      <c r="G75" s="65" t="s">
        <v>72</v>
      </c>
      <c r="I75" s="65">
        <v>2</v>
      </c>
      <c r="J75" s="65" t="s">
        <v>70</v>
      </c>
      <c r="L75" s="65" t="s">
        <v>6</v>
      </c>
      <c r="N75" s="65">
        <v>2</v>
      </c>
      <c r="O75" s="65" t="s">
        <v>71</v>
      </c>
      <c r="R75" s="65" t="s">
        <v>53</v>
      </c>
      <c r="T75" s="65" t="s">
        <v>6</v>
      </c>
      <c r="W75" s="65" t="s">
        <v>68</v>
      </c>
    </row>
    <row r="76" spans="1:23" ht="30" customHeight="1">
      <c r="A76" s="65">
        <v>3</v>
      </c>
      <c r="B76" s="65" t="s">
        <v>76</v>
      </c>
      <c r="D76" s="65" t="s">
        <v>6</v>
      </c>
      <c r="F76" s="65">
        <v>3</v>
      </c>
      <c r="G76" s="65" t="s">
        <v>73</v>
      </c>
      <c r="I76" s="65">
        <v>3</v>
      </c>
      <c r="J76" s="65" t="s">
        <v>75</v>
      </c>
      <c r="L76" s="65" t="s">
        <v>6</v>
      </c>
      <c r="N76" s="65">
        <v>3</v>
      </c>
      <c r="O76" s="65" t="s">
        <v>74</v>
      </c>
      <c r="R76" s="65" t="s">
        <v>54</v>
      </c>
      <c r="T76" s="65" t="s">
        <v>6</v>
      </c>
      <c r="W76" s="65" t="s">
        <v>77</v>
      </c>
    </row>
    <row r="77" spans="3:21" ht="30" customHeight="1" thickBot="1">
      <c r="C77" s="68"/>
      <c r="D77" s="68"/>
      <c r="E77" s="68"/>
      <c r="K77" s="68"/>
      <c r="L77" s="68"/>
      <c r="M77" s="68"/>
      <c r="S77" s="68"/>
      <c r="T77" s="68"/>
      <c r="U77" s="68"/>
    </row>
    <row r="78" spans="2:21" ht="30" customHeight="1">
      <c r="B78" s="66" t="s">
        <v>56</v>
      </c>
      <c r="C78" s="74">
        <v>2</v>
      </c>
      <c r="D78" s="67" t="s">
        <v>6</v>
      </c>
      <c r="E78" s="69">
        <f>IF(C78="","",6-C78)</f>
        <v>4</v>
      </c>
      <c r="J78" s="66" t="s">
        <v>56</v>
      </c>
      <c r="K78" s="74">
        <v>4</v>
      </c>
      <c r="L78" s="67" t="s">
        <v>6</v>
      </c>
      <c r="M78" s="69">
        <f>IF(K78="","",6-K78)</f>
        <v>2</v>
      </c>
      <c r="R78" s="66" t="s">
        <v>56</v>
      </c>
      <c r="S78" s="74"/>
      <c r="T78" s="67" t="s">
        <v>6</v>
      </c>
      <c r="U78" s="69">
        <f>IF(S78="","",6-S78)</f>
      </c>
    </row>
    <row r="79" spans="2:20" ht="30" customHeight="1" hidden="1">
      <c r="B79" s="66"/>
      <c r="C79" s="69">
        <f>IF(C78="","",IF(C78=3,1,IF(C78&lt;3,0,IF(C78&gt;3,2))))</f>
        <v>0</v>
      </c>
      <c r="D79" s="67"/>
      <c r="J79" s="66"/>
      <c r="K79" s="69">
        <f>IF(K78="","",IF(K78=3,1,IF(K78&lt;3,0,IF(K78&gt;3,2))))</f>
        <v>2</v>
      </c>
      <c r="L79" s="67"/>
      <c r="R79" s="66"/>
      <c r="S79" s="69">
        <f>IF(S78="","",IF(S78=4,1,IF(S78&lt;4,0,IF(S78&gt;4,2))))</f>
      </c>
      <c r="T79" s="67"/>
    </row>
    <row r="80" spans="2:20" ht="30" customHeight="1">
      <c r="B80" s="66"/>
      <c r="C80" s="69"/>
      <c r="D80" s="67"/>
      <c r="J80" s="66"/>
      <c r="K80" s="69"/>
      <c r="L80" s="67"/>
      <c r="R80" s="66"/>
      <c r="S80" s="69"/>
      <c r="T80" s="67"/>
    </row>
    <row r="81" spans="1:21" ht="30" customHeight="1">
      <c r="A81" s="64" t="str">
        <f>+hoofdblad!AG52</f>
        <v>Team Piet S.</v>
      </c>
      <c r="D81" s="67" t="s">
        <v>6</v>
      </c>
      <c r="E81" s="64" t="str">
        <f>+hoofdblad!AI52</f>
        <v>Team Dik V.</v>
      </c>
      <c r="I81" s="64" t="str">
        <f>+hoofdblad!AG53</f>
        <v>Team Ruud H.</v>
      </c>
      <c r="L81" s="67" t="s">
        <v>6</v>
      </c>
      <c r="M81" s="64" t="str">
        <f>+hoofdblad!AI53</f>
        <v>Team Peter F.</v>
      </c>
      <c r="Q81" s="64" t="str">
        <f>+hoofdblad!AG54</f>
        <v>Team Ruud G.</v>
      </c>
      <c r="R81" s="64"/>
      <c r="T81" s="67" t="s">
        <v>6</v>
      </c>
      <c r="U81" s="64" t="str">
        <f>+hoofdblad!AI54</f>
        <v>Vrije Ronde</v>
      </c>
    </row>
    <row r="82" spans="1:17" ht="30" customHeight="1">
      <c r="A82" s="65" t="s">
        <v>44</v>
      </c>
      <c r="I82" s="65" t="s">
        <v>44</v>
      </c>
      <c r="Q82" s="65" t="s">
        <v>44</v>
      </c>
    </row>
    <row r="83" spans="3:19" ht="30" customHeight="1">
      <c r="C83" s="66" t="s">
        <v>51</v>
      </c>
      <c r="K83" s="66" t="s">
        <v>51</v>
      </c>
      <c r="S83" s="66" t="s">
        <v>51</v>
      </c>
    </row>
    <row r="84" spans="1:20" ht="30" customHeight="1">
      <c r="A84" s="65">
        <v>1</v>
      </c>
      <c r="B84" s="65" t="s">
        <v>63</v>
      </c>
      <c r="D84" s="65" t="s">
        <v>6</v>
      </c>
      <c r="F84" s="65">
        <v>1</v>
      </c>
      <c r="G84" s="65" t="s">
        <v>67</v>
      </c>
      <c r="I84" s="65">
        <v>1</v>
      </c>
      <c r="J84" s="65" t="s">
        <v>64</v>
      </c>
      <c r="L84" s="65" t="s">
        <v>6</v>
      </c>
      <c r="N84" s="65">
        <v>1</v>
      </c>
      <c r="O84" s="65" t="s">
        <v>66</v>
      </c>
      <c r="Q84" s="65">
        <v>1</v>
      </c>
      <c r="R84" s="65" t="s">
        <v>65</v>
      </c>
      <c r="T84" s="65" t="s">
        <v>6</v>
      </c>
    </row>
    <row r="85" spans="1:20" ht="30" customHeight="1">
      <c r="A85" s="65">
        <v>2</v>
      </c>
      <c r="B85" s="65" t="s">
        <v>72</v>
      </c>
      <c r="D85" s="65" t="s">
        <v>6</v>
      </c>
      <c r="F85" s="65">
        <v>2</v>
      </c>
      <c r="G85" s="65" t="s">
        <v>68</v>
      </c>
      <c r="I85" s="65">
        <v>2</v>
      </c>
      <c r="J85" s="65" t="s">
        <v>71</v>
      </c>
      <c r="L85" s="65" t="s">
        <v>6</v>
      </c>
      <c r="N85" s="65">
        <v>2</v>
      </c>
      <c r="O85" s="65" t="s">
        <v>69</v>
      </c>
      <c r="Q85" s="65">
        <v>2</v>
      </c>
      <c r="R85" s="65" t="s">
        <v>70</v>
      </c>
      <c r="T85" s="65" t="s">
        <v>6</v>
      </c>
    </row>
    <row r="86" spans="1:20" ht="30" customHeight="1">
      <c r="A86" s="65">
        <v>3</v>
      </c>
      <c r="B86" s="65" t="s">
        <v>73</v>
      </c>
      <c r="D86" s="65" t="s">
        <v>6</v>
      </c>
      <c r="F86" s="65">
        <v>3</v>
      </c>
      <c r="G86" s="65" t="s">
        <v>75</v>
      </c>
      <c r="I86" s="65">
        <v>3</v>
      </c>
      <c r="J86" s="65" t="s">
        <v>74</v>
      </c>
      <c r="L86" s="65" t="s">
        <v>6</v>
      </c>
      <c r="N86" s="65">
        <v>3</v>
      </c>
      <c r="O86" s="65" t="s">
        <v>76</v>
      </c>
      <c r="Q86" s="65">
        <v>3</v>
      </c>
      <c r="R86" s="65" t="s">
        <v>75</v>
      </c>
      <c r="T86" s="65" t="s">
        <v>6</v>
      </c>
    </row>
    <row r="87" spans="3:21" ht="30" customHeight="1" thickBot="1">
      <c r="C87" s="68"/>
      <c r="D87" s="68"/>
      <c r="E87" s="68"/>
      <c r="K87" s="68"/>
      <c r="L87" s="68"/>
      <c r="M87" s="68"/>
      <c r="S87" s="68"/>
      <c r="T87" s="68"/>
      <c r="U87" s="68"/>
    </row>
    <row r="88" spans="2:21" ht="30" customHeight="1">
      <c r="B88" s="66" t="s">
        <v>56</v>
      </c>
      <c r="C88" s="74">
        <v>5</v>
      </c>
      <c r="D88" s="67" t="s">
        <v>6</v>
      </c>
      <c r="E88" s="69">
        <f>IF(C88="","",6-C88)</f>
        <v>1</v>
      </c>
      <c r="J88" s="66" t="s">
        <v>56</v>
      </c>
      <c r="K88" s="74">
        <v>3</v>
      </c>
      <c r="L88" s="67" t="s">
        <v>6</v>
      </c>
      <c r="M88" s="69">
        <f>IF(K88="","",6-K88)</f>
        <v>3</v>
      </c>
      <c r="R88" s="66" t="s">
        <v>56</v>
      </c>
      <c r="S88" s="74"/>
      <c r="T88" s="67" t="s">
        <v>6</v>
      </c>
      <c r="U88" s="69">
        <f>IF(S88="","",6-S88)</f>
      </c>
    </row>
    <row r="89" spans="2:20" ht="30" customHeight="1" hidden="1">
      <c r="B89" s="66"/>
      <c r="C89" s="69">
        <f>IF(C88="","",IF(C88=3,1,IF(C88&lt;3,0,IF(C88&gt;3,2))))</f>
        <v>2</v>
      </c>
      <c r="D89" s="67"/>
      <c r="J89" s="66"/>
      <c r="K89" s="69">
        <f>IF(K88="","",IF(K88=3,1,IF(K88&lt;3,0,IF(K88&gt;3,2))))</f>
        <v>1</v>
      </c>
      <c r="L89" s="67"/>
      <c r="R89" s="66"/>
      <c r="S89" s="69">
        <f>IF(S88="","",IF(S88=4,1,IF(S88&lt;4,0,IF(S88&gt;4,2))))</f>
      </c>
      <c r="T89" s="67"/>
    </row>
    <row r="91" spans="1:21" ht="30" customHeight="1">
      <c r="A91" s="64" t="str">
        <f>+hoofdblad!AG57</f>
        <v>Vrije Ronde</v>
      </c>
      <c r="D91" s="67" t="s">
        <v>6</v>
      </c>
      <c r="E91" s="64" t="str">
        <f>+hoofdblad!AI57</f>
        <v>Team Piet S.</v>
      </c>
      <c r="I91" s="64" t="str">
        <f>+hoofdblad!AG58</f>
        <v>Team Dik V.</v>
      </c>
      <c r="L91" s="67" t="s">
        <v>6</v>
      </c>
      <c r="M91" s="64" t="str">
        <f>+hoofdblad!AI58</f>
        <v>Team Ruud H.</v>
      </c>
      <c r="Q91" s="64" t="str">
        <f>+hoofdblad!AG59</f>
        <v>Team Peter F.</v>
      </c>
      <c r="R91" s="64"/>
      <c r="T91" s="67" t="s">
        <v>6</v>
      </c>
      <c r="U91" s="64" t="str">
        <f>+hoofdblad!AI59</f>
        <v>Team Ruud G.</v>
      </c>
    </row>
    <row r="92" spans="1:17" ht="30" customHeight="1">
      <c r="A92" s="65" t="s">
        <v>45</v>
      </c>
      <c r="I92" s="65" t="s">
        <v>45</v>
      </c>
      <c r="Q92" s="65" t="s">
        <v>45</v>
      </c>
    </row>
    <row r="93" spans="3:19" ht="30" customHeight="1">
      <c r="C93" s="66" t="s">
        <v>51</v>
      </c>
      <c r="K93" s="66" t="s">
        <v>51</v>
      </c>
      <c r="S93" s="66" t="s">
        <v>51</v>
      </c>
    </row>
    <row r="94" spans="2:23" ht="30" customHeight="1">
      <c r="B94" s="65" t="s">
        <v>52</v>
      </c>
      <c r="D94" s="65" t="s">
        <v>6</v>
      </c>
      <c r="F94" s="65">
        <v>1</v>
      </c>
      <c r="G94" s="65" t="s">
        <v>63</v>
      </c>
      <c r="I94" s="65">
        <v>1</v>
      </c>
      <c r="J94" s="65" t="s">
        <v>67</v>
      </c>
      <c r="L94" s="65" t="s">
        <v>6</v>
      </c>
      <c r="N94" s="65">
        <v>1</v>
      </c>
      <c r="O94" s="65" t="s">
        <v>64</v>
      </c>
      <c r="Q94" s="65">
        <v>1</v>
      </c>
      <c r="R94" s="65" t="s">
        <v>66</v>
      </c>
      <c r="T94" s="65" t="s">
        <v>6</v>
      </c>
      <c r="V94" s="65">
        <v>1</v>
      </c>
      <c r="W94" s="65" t="s">
        <v>65</v>
      </c>
    </row>
    <row r="95" spans="2:23" ht="30" customHeight="1">
      <c r="B95" s="65" t="s">
        <v>53</v>
      </c>
      <c r="D95" s="65" t="s">
        <v>6</v>
      </c>
      <c r="F95" s="65">
        <v>2</v>
      </c>
      <c r="G95" s="65" t="s">
        <v>72</v>
      </c>
      <c r="I95" s="65">
        <v>2</v>
      </c>
      <c r="J95" s="65" t="s">
        <v>68</v>
      </c>
      <c r="L95" s="65" t="s">
        <v>6</v>
      </c>
      <c r="N95" s="65">
        <v>2</v>
      </c>
      <c r="O95" s="65" t="s">
        <v>71</v>
      </c>
      <c r="Q95" s="65">
        <v>2</v>
      </c>
      <c r="R95" s="65" t="s">
        <v>69</v>
      </c>
      <c r="T95" s="65" t="s">
        <v>6</v>
      </c>
      <c r="V95" s="65">
        <v>2</v>
      </c>
      <c r="W95" s="65" t="s">
        <v>70</v>
      </c>
    </row>
    <row r="96" spans="2:23" ht="30" customHeight="1">
      <c r="B96" s="65" t="s">
        <v>54</v>
      </c>
      <c r="D96" s="65" t="s">
        <v>6</v>
      </c>
      <c r="F96" s="65">
        <v>3</v>
      </c>
      <c r="G96" s="65" t="s">
        <v>73</v>
      </c>
      <c r="I96" s="65">
        <v>3</v>
      </c>
      <c r="J96" s="65" t="s">
        <v>73</v>
      </c>
      <c r="L96" s="65" t="s">
        <v>6</v>
      </c>
      <c r="N96" s="65">
        <v>3</v>
      </c>
      <c r="O96" s="65" t="s">
        <v>74</v>
      </c>
      <c r="Q96" s="65">
        <v>3</v>
      </c>
      <c r="R96" s="65" t="s">
        <v>76</v>
      </c>
      <c r="T96" s="65" t="s">
        <v>6</v>
      </c>
      <c r="V96" s="65">
        <v>3</v>
      </c>
      <c r="W96" s="65" t="s">
        <v>75</v>
      </c>
    </row>
    <row r="97" spans="3:21" ht="30" customHeight="1" thickBot="1">
      <c r="C97" s="68"/>
      <c r="D97" s="68"/>
      <c r="E97" s="68"/>
      <c r="K97" s="68"/>
      <c r="L97" s="68"/>
      <c r="M97" s="68"/>
      <c r="S97" s="68"/>
      <c r="T97" s="68"/>
      <c r="U97" s="68"/>
    </row>
    <row r="98" spans="2:21" ht="30" customHeight="1">
      <c r="B98" s="66" t="s">
        <v>56</v>
      </c>
      <c r="C98" s="74"/>
      <c r="D98" s="67" t="s">
        <v>6</v>
      </c>
      <c r="E98" s="69">
        <f>IF(C98="","",6-C98)</f>
      </c>
      <c r="J98" s="66" t="s">
        <v>56</v>
      </c>
      <c r="K98" s="74">
        <v>2</v>
      </c>
      <c r="L98" s="67" t="s">
        <v>6</v>
      </c>
      <c r="M98" s="69">
        <f>IF(K98="","",6-K98)</f>
        <v>4</v>
      </c>
      <c r="R98" s="66" t="s">
        <v>56</v>
      </c>
      <c r="S98" s="74">
        <v>4</v>
      </c>
      <c r="T98" s="67" t="s">
        <v>6</v>
      </c>
      <c r="U98" s="69">
        <f>IF(S98="","",6-S98)</f>
        <v>2</v>
      </c>
    </row>
    <row r="99" spans="2:20" ht="30" customHeight="1" hidden="1">
      <c r="B99" s="66"/>
      <c r="C99" s="69">
        <f>IF(C98="","",IF(C98=3,1,IF(C98&lt;3,0,IF(C98&gt;3,2))))</f>
      </c>
      <c r="D99" s="67"/>
      <c r="J99" s="66"/>
      <c r="K99" s="69">
        <f>IF(K98="","",IF(K98=3,1,IF(K98&lt;3,0,IF(K98&gt;3,2))))</f>
        <v>0</v>
      </c>
      <c r="L99" s="67"/>
      <c r="R99" s="66"/>
      <c r="S99" s="69">
        <f>IF(S98="","",IF(S98=3,1,IF(S98&lt;3,0,IF(S98&gt;3,2))))</f>
        <v>2</v>
      </c>
      <c r="T99" s="6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9"/>
  <sheetViews>
    <sheetView zoomScale="130" zoomScaleNormal="130" zoomScalePageLayoutView="0" workbookViewId="0" topLeftCell="A1">
      <pane ySplit="9" topLeftCell="A40" activePane="bottomLeft" state="frozen"/>
      <selection pane="topLeft" activeCell="A1" sqref="A1"/>
      <selection pane="bottomLeft" activeCell="AQ55" sqref="AQ55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8" width="4.28125" style="0" customWidth="1"/>
    <col min="19" max="19" width="5.8515625" style="0" hidden="1" customWidth="1"/>
    <col min="20" max="20" width="4.7109375" style="0" hidden="1" customWidth="1"/>
    <col min="21" max="21" width="2.28125" style="0" hidden="1" customWidth="1"/>
    <col min="22" max="22" width="1.7109375" style="0" hidden="1" customWidth="1"/>
    <col min="23" max="23" width="2.28125" style="0" hidden="1" customWidth="1"/>
    <col min="24" max="24" width="4.7109375" style="0" hidden="1" customWidth="1"/>
    <col min="25" max="25" width="2.28125" style="0" hidden="1" customWidth="1"/>
    <col min="26" max="26" width="1.7109375" style="0" hidden="1" customWidth="1"/>
    <col min="27" max="27" width="2.28125" style="0" hidden="1" customWidth="1"/>
    <col min="28" max="28" width="4.7109375" style="0" hidden="1" customWidth="1"/>
    <col min="29" max="29" width="2.28125" style="0" hidden="1" customWidth="1"/>
    <col min="30" max="30" width="1.7109375" style="0" hidden="1" customWidth="1"/>
    <col min="31" max="31" width="2.28125" style="0" hidden="1" customWidth="1"/>
    <col min="32" max="32" width="4.421875" style="0" customWidth="1"/>
    <col min="37" max="37" width="3.28125" style="0" customWidth="1"/>
    <col min="38" max="38" width="1.7109375" style="0" customWidth="1"/>
    <col min="39" max="39" width="3.28125" style="0" customWidth="1"/>
  </cols>
  <sheetData>
    <row r="1" spans="1:19" ht="12.75">
      <c r="A1" s="39" t="s">
        <v>57</v>
      </c>
      <c r="B1" s="39"/>
      <c r="Q1" s="2"/>
      <c r="R1" s="2"/>
      <c r="S1" s="2"/>
    </row>
    <row r="2" spans="1:19" ht="12.75">
      <c r="A2" s="39"/>
      <c r="B2" s="42"/>
      <c r="Q2" s="2"/>
      <c r="R2" s="2"/>
      <c r="S2" s="2"/>
    </row>
    <row r="3" spans="1:31" ht="13.5" thickBot="1">
      <c r="A3" s="3"/>
      <c r="B3" s="3"/>
      <c r="C3" s="4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1</v>
      </c>
      <c r="J3" s="5">
        <v>2</v>
      </c>
      <c r="K3" s="5">
        <v>3</v>
      </c>
      <c r="L3" s="5">
        <v>4</v>
      </c>
      <c r="M3" s="5">
        <v>5</v>
      </c>
      <c r="N3" s="6">
        <v>6</v>
      </c>
      <c r="O3" s="5" t="s">
        <v>0</v>
      </c>
      <c r="P3" s="37" t="s">
        <v>49</v>
      </c>
      <c r="Q3" s="7" t="s">
        <v>1</v>
      </c>
      <c r="R3" s="7"/>
      <c r="S3" s="8" t="s">
        <v>2</v>
      </c>
      <c r="T3" s="9"/>
      <c r="U3" s="10" t="s">
        <v>3</v>
      </c>
      <c r="V3" s="10"/>
      <c r="W3" s="10"/>
      <c r="X3" s="9"/>
      <c r="Y3" s="10" t="s">
        <v>3</v>
      </c>
      <c r="Z3" s="10"/>
      <c r="AA3" s="10"/>
      <c r="AB3" s="9"/>
      <c r="AC3" s="10" t="s">
        <v>3</v>
      </c>
      <c r="AD3" s="11"/>
      <c r="AE3" s="12"/>
    </row>
    <row r="4" spans="1:31" ht="13.5" thickBot="1">
      <c r="A4">
        <v>1</v>
      </c>
      <c r="B4" s="51" t="s">
        <v>82</v>
      </c>
      <c r="C4" s="13"/>
      <c r="D4" s="14">
        <f>+U5</f>
        <v>0</v>
      </c>
      <c r="E4" s="14">
        <f>+W6</f>
        <v>1</v>
      </c>
      <c r="F4" s="14">
        <f>+U7</f>
        <v>0</v>
      </c>
      <c r="G4" s="14">
        <f>+W8</f>
        <v>2</v>
      </c>
      <c r="H4" s="14">
        <f>+U9</f>
      </c>
      <c r="I4" s="15"/>
      <c r="J4" s="16">
        <f>+W10</f>
        <v>1</v>
      </c>
      <c r="K4" s="16">
        <f>+U11</f>
        <v>2</v>
      </c>
      <c r="L4" s="16">
        <f>+W12</f>
        <v>2</v>
      </c>
      <c r="M4" s="16">
        <f>+U13</f>
        <v>2</v>
      </c>
      <c r="N4" s="17">
        <f>+W14</f>
      </c>
      <c r="O4" s="18">
        <f aca="true" t="shared" si="0" ref="O4:O9">SUM(C4:N4)</f>
        <v>10</v>
      </c>
      <c r="P4" s="18">
        <f>+T29</f>
        <v>25</v>
      </c>
      <c r="Q4" s="19"/>
      <c r="R4" s="7"/>
      <c r="S4" s="8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12"/>
    </row>
    <row r="5" spans="1:31" ht="12.75" customHeight="1" thickBot="1">
      <c r="A5">
        <v>2</v>
      </c>
      <c r="B5" s="53" t="s">
        <v>79</v>
      </c>
      <c r="C5" s="14">
        <f>+W5</f>
        <v>2</v>
      </c>
      <c r="D5" s="13"/>
      <c r="E5" s="14">
        <f>+Y7</f>
        <v>2</v>
      </c>
      <c r="F5" s="14">
        <f>+AA8</f>
        <v>0</v>
      </c>
      <c r="G5" s="14">
        <f>+Y9</f>
        <v>2</v>
      </c>
      <c r="H5" s="14">
        <f>+AA6</f>
      </c>
      <c r="I5" s="20">
        <f>+U10</f>
        <v>1</v>
      </c>
      <c r="J5" s="21"/>
      <c r="K5" s="22">
        <f>+AA12</f>
        <v>0</v>
      </c>
      <c r="L5" s="22">
        <f>+Y13</f>
        <v>1</v>
      </c>
      <c r="M5" s="22">
        <f>+AA14</f>
        <v>2</v>
      </c>
      <c r="N5" s="23">
        <f>+Y11</f>
      </c>
      <c r="O5" s="24">
        <f t="shared" si="0"/>
        <v>10</v>
      </c>
      <c r="P5" s="24">
        <f>+V29</f>
        <v>26</v>
      </c>
      <c r="Q5" s="7"/>
      <c r="R5" s="7"/>
      <c r="S5" s="25">
        <v>1</v>
      </c>
      <c r="T5" s="26" t="s">
        <v>5</v>
      </c>
      <c r="U5" s="27">
        <f>+AK12</f>
        <v>0</v>
      </c>
      <c r="V5" s="28" t="s">
        <v>6</v>
      </c>
      <c r="W5" s="29">
        <f aca="true" t="shared" si="1" ref="W5:W14">IF(U5=2,0,IF(U5=1,1,IF(U5=0,2,"")))</f>
        <v>2</v>
      </c>
      <c r="X5" s="30" t="s">
        <v>7</v>
      </c>
      <c r="Y5" s="27">
        <f>+AK13</f>
        <v>1</v>
      </c>
      <c r="Z5" s="28" t="s">
        <v>6</v>
      </c>
      <c r="AA5" s="29">
        <f aca="true" t="shared" si="2" ref="AA5:AA14">IF(Y5=2,0,IF(Y5=1,1,IF(Y5=0,2,"")))</f>
        <v>1</v>
      </c>
      <c r="AB5" s="30" t="s">
        <v>8</v>
      </c>
      <c r="AC5" s="27">
        <f>+AK14</f>
      </c>
      <c r="AD5" s="28" t="s">
        <v>6</v>
      </c>
      <c r="AE5" s="31">
        <f aca="true" t="shared" si="3" ref="AE5:AE14">IF(AC5=2,0,IF(AC5=1,1,IF(AC5=0,2,"")))</f>
      </c>
    </row>
    <row r="6" spans="1:31" ht="12.75" customHeight="1" thickBot="1">
      <c r="A6">
        <v>3</v>
      </c>
      <c r="B6" s="54" t="s">
        <v>80</v>
      </c>
      <c r="C6" s="14">
        <f>+U6</f>
        <v>1</v>
      </c>
      <c r="D6" s="14">
        <f>+AA7</f>
        <v>0</v>
      </c>
      <c r="E6" s="13"/>
      <c r="F6" s="14">
        <f>+AC9</f>
        <v>2</v>
      </c>
      <c r="G6" s="14">
        <v>1</v>
      </c>
      <c r="H6" s="14">
        <f>+AE8</f>
      </c>
      <c r="I6" s="20">
        <f>+W11</f>
        <v>0</v>
      </c>
      <c r="J6" s="22">
        <f>+Y12</f>
        <v>2</v>
      </c>
      <c r="K6" s="21"/>
      <c r="L6" s="22">
        <f>+AE14</f>
        <v>0</v>
      </c>
      <c r="M6" s="22">
        <f>+AA10</f>
        <v>2</v>
      </c>
      <c r="N6" s="23">
        <f>+AC13</f>
      </c>
      <c r="O6" s="24">
        <f t="shared" si="0"/>
        <v>8</v>
      </c>
      <c r="P6" s="24">
        <f>+X29</f>
        <v>24</v>
      </c>
      <c r="Q6" s="7"/>
      <c r="R6" s="7"/>
      <c r="S6" s="25">
        <v>2</v>
      </c>
      <c r="T6" s="26" t="s">
        <v>9</v>
      </c>
      <c r="U6" s="27">
        <f>+AK17</f>
        <v>1</v>
      </c>
      <c r="V6" s="28" t="s">
        <v>6</v>
      </c>
      <c r="W6" s="29">
        <f t="shared" si="1"/>
        <v>1</v>
      </c>
      <c r="X6" s="30" t="s">
        <v>10</v>
      </c>
      <c r="Y6" s="27">
        <f>+AK18</f>
      </c>
      <c r="Z6" s="28" t="s">
        <v>6</v>
      </c>
      <c r="AA6" s="29">
        <f t="shared" si="2"/>
      </c>
      <c r="AB6" s="30" t="s">
        <v>11</v>
      </c>
      <c r="AC6" s="27">
        <f>+AK19</f>
        <v>0</v>
      </c>
      <c r="AD6" s="28" t="s">
        <v>6</v>
      </c>
      <c r="AE6" s="31">
        <f t="shared" si="3"/>
        <v>2</v>
      </c>
    </row>
    <row r="7" spans="1:31" ht="12.75" customHeight="1" thickBot="1">
      <c r="A7">
        <v>4</v>
      </c>
      <c r="B7" s="54" t="s">
        <v>81</v>
      </c>
      <c r="C7" s="14">
        <f>+W7</f>
        <v>2</v>
      </c>
      <c r="D7" s="14">
        <f>+Y8</f>
        <v>2</v>
      </c>
      <c r="E7" s="14">
        <f>+AE9</f>
        <v>0</v>
      </c>
      <c r="F7" s="13"/>
      <c r="G7" s="14">
        <f>+AE6</f>
        <v>2</v>
      </c>
      <c r="H7" s="14">
        <f>+AC5</f>
      </c>
      <c r="I7" s="20">
        <f>+U12</f>
        <v>0</v>
      </c>
      <c r="J7" s="22">
        <f>+AA13</f>
        <v>1</v>
      </c>
      <c r="K7" s="22">
        <f>+AC14</f>
        <v>2</v>
      </c>
      <c r="L7" s="21"/>
      <c r="M7" s="22">
        <f>+AC11</f>
        <v>2</v>
      </c>
      <c r="N7" s="23">
        <f>+AE10</f>
      </c>
      <c r="O7" s="24">
        <f t="shared" si="0"/>
        <v>11</v>
      </c>
      <c r="P7" s="24">
        <f>+Z29</f>
        <v>28</v>
      </c>
      <c r="Q7" s="7"/>
      <c r="R7" s="7"/>
      <c r="S7" s="25">
        <v>3</v>
      </c>
      <c r="T7" s="26" t="s">
        <v>12</v>
      </c>
      <c r="U7" s="27">
        <f>+AK22</f>
        <v>0</v>
      </c>
      <c r="V7" s="28" t="s">
        <v>6</v>
      </c>
      <c r="W7" s="29">
        <f t="shared" si="1"/>
        <v>2</v>
      </c>
      <c r="X7" s="30" t="s">
        <v>13</v>
      </c>
      <c r="Y7" s="27">
        <f>+AK23</f>
        <v>2</v>
      </c>
      <c r="Z7" s="28" t="s">
        <v>6</v>
      </c>
      <c r="AA7" s="29">
        <f t="shared" si="2"/>
        <v>0</v>
      </c>
      <c r="AB7" s="30" t="s">
        <v>14</v>
      </c>
      <c r="AC7" s="27">
        <f>+AK24</f>
      </c>
      <c r="AD7" s="28" t="s">
        <v>6</v>
      </c>
      <c r="AE7" s="31">
        <f t="shared" si="3"/>
      </c>
    </row>
    <row r="8" spans="1:31" ht="12.75" customHeight="1" thickBot="1">
      <c r="A8">
        <v>5</v>
      </c>
      <c r="B8" s="54" t="s">
        <v>83</v>
      </c>
      <c r="C8" s="14">
        <f>+U8</f>
        <v>0</v>
      </c>
      <c r="D8" s="14">
        <f>+AA9</f>
        <v>0</v>
      </c>
      <c r="E8" s="14">
        <v>1</v>
      </c>
      <c r="F8" s="14">
        <f>+AC6</f>
        <v>0</v>
      </c>
      <c r="G8" s="13"/>
      <c r="H8" s="14">
        <f>+AC7</f>
      </c>
      <c r="I8" s="20">
        <f>+W13</f>
        <v>0</v>
      </c>
      <c r="J8" s="22">
        <f>+Y14</f>
        <v>0</v>
      </c>
      <c r="K8" s="22">
        <f>+Y10</f>
        <v>0</v>
      </c>
      <c r="L8" s="22">
        <f>+AE11</f>
        <v>0</v>
      </c>
      <c r="M8" s="21"/>
      <c r="N8" s="23">
        <f>+AE12</f>
      </c>
      <c r="O8" s="24">
        <f t="shared" si="0"/>
        <v>1</v>
      </c>
      <c r="P8" s="24">
        <f>+AB29</f>
        <v>17</v>
      </c>
      <c r="Q8" s="7"/>
      <c r="R8" s="7"/>
      <c r="S8" s="25">
        <v>4</v>
      </c>
      <c r="T8" s="26" t="s">
        <v>15</v>
      </c>
      <c r="U8" s="27">
        <f>+AK27</f>
        <v>0</v>
      </c>
      <c r="V8" s="28" t="s">
        <v>6</v>
      </c>
      <c r="W8" s="29">
        <f t="shared" si="1"/>
        <v>2</v>
      </c>
      <c r="X8" s="30" t="s">
        <v>16</v>
      </c>
      <c r="Y8" s="27">
        <f>+AK28</f>
        <v>2</v>
      </c>
      <c r="Z8" s="28" t="s">
        <v>6</v>
      </c>
      <c r="AA8" s="29">
        <f t="shared" si="2"/>
        <v>0</v>
      </c>
      <c r="AB8" s="30" t="s">
        <v>17</v>
      </c>
      <c r="AC8" s="27">
        <f>+AK29</f>
      </c>
      <c r="AD8" s="28" t="s">
        <v>6</v>
      </c>
      <c r="AE8" s="31">
        <f t="shared" si="3"/>
      </c>
    </row>
    <row r="9" spans="1:31" ht="12.75" customHeight="1" thickBot="1">
      <c r="A9" s="3">
        <v>6</v>
      </c>
      <c r="B9" s="52" t="s">
        <v>78</v>
      </c>
      <c r="C9" s="32">
        <f>+W9</f>
      </c>
      <c r="D9" s="32">
        <f>+Y6</f>
      </c>
      <c r="E9" s="32">
        <f>+AC8</f>
      </c>
      <c r="F9" s="32">
        <f>+AE5</f>
      </c>
      <c r="G9" s="32">
        <f>+AE7</f>
      </c>
      <c r="H9" s="21"/>
      <c r="I9" s="33">
        <f>+U14</f>
      </c>
      <c r="J9" s="3">
        <f>+AA11</f>
      </c>
      <c r="K9" s="3">
        <f>+AE13</f>
      </c>
      <c r="L9" s="3">
        <f>+AC10</f>
      </c>
      <c r="M9" s="3">
        <f>+AC12</f>
      </c>
      <c r="N9" s="34"/>
      <c r="O9" s="35">
        <f t="shared" si="0"/>
        <v>0</v>
      </c>
      <c r="P9" s="35">
        <f>+AD29</f>
        <v>0</v>
      </c>
      <c r="Q9" s="36"/>
      <c r="R9" s="7"/>
      <c r="S9" s="25">
        <v>5</v>
      </c>
      <c r="T9" s="26" t="s">
        <v>18</v>
      </c>
      <c r="U9" s="27">
        <f>+AK32</f>
      </c>
      <c r="V9" s="28" t="s">
        <v>6</v>
      </c>
      <c r="W9" s="29">
        <f t="shared" si="1"/>
      </c>
      <c r="X9" s="30" t="s">
        <v>19</v>
      </c>
      <c r="Y9" s="27">
        <f>+AK33</f>
        <v>2</v>
      </c>
      <c r="Z9" s="28" t="s">
        <v>6</v>
      </c>
      <c r="AA9" s="29">
        <f t="shared" si="2"/>
        <v>0</v>
      </c>
      <c r="AB9" s="30" t="s">
        <v>20</v>
      </c>
      <c r="AC9" s="27">
        <f>+AK34</f>
        <v>2</v>
      </c>
      <c r="AD9" s="28" t="s">
        <v>6</v>
      </c>
      <c r="AE9" s="31">
        <f t="shared" si="3"/>
        <v>0</v>
      </c>
    </row>
    <row r="10" spans="3:31" ht="15">
      <c r="C10" s="8"/>
      <c r="D10" s="8"/>
      <c r="E10" s="8"/>
      <c r="F10" s="8"/>
      <c r="G10" s="8"/>
      <c r="H10" s="14">
        <f>SUM(C4:H9)</f>
        <v>20</v>
      </c>
      <c r="I10" s="14"/>
      <c r="J10" s="14"/>
      <c r="K10" s="14"/>
      <c r="L10" s="14"/>
      <c r="M10" s="14"/>
      <c r="N10" s="14">
        <f>SUM(C4:N9)</f>
        <v>40</v>
      </c>
      <c r="O10" s="8">
        <f>SUM(O4:O9)</f>
        <v>40</v>
      </c>
      <c r="P10" s="8">
        <f>SUM(P4:P9)</f>
        <v>120</v>
      </c>
      <c r="Q10" s="37"/>
      <c r="R10" s="37"/>
      <c r="S10" s="38">
        <v>6</v>
      </c>
      <c r="T10" s="30" t="s">
        <v>21</v>
      </c>
      <c r="U10" s="27">
        <f>+AK37</f>
        <v>1</v>
      </c>
      <c r="V10" s="28" t="s">
        <v>6</v>
      </c>
      <c r="W10" s="29">
        <f t="shared" si="1"/>
        <v>1</v>
      </c>
      <c r="X10" s="30" t="s">
        <v>22</v>
      </c>
      <c r="Y10" s="27">
        <f>+AK38</f>
        <v>0</v>
      </c>
      <c r="Z10" s="28" t="s">
        <v>6</v>
      </c>
      <c r="AA10" s="29">
        <f t="shared" si="2"/>
        <v>2</v>
      </c>
      <c r="AB10" s="30" t="s">
        <v>23</v>
      </c>
      <c r="AC10" s="27">
        <f>+AK39</f>
      </c>
      <c r="AD10" s="28" t="s">
        <v>6</v>
      </c>
      <c r="AE10" s="31">
        <f t="shared" si="3"/>
      </c>
    </row>
    <row r="11" spans="19:33" ht="15">
      <c r="S11" s="38">
        <v>7</v>
      </c>
      <c r="T11" s="30" t="s">
        <v>24</v>
      </c>
      <c r="U11" s="27">
        <f>+AK42</f>
        <v>2</v>
      </c>
      <c r="V11" s="28" t="s">
        <v>6</v>
      </c>
      <c r="W11" s="29">
        <f t="shared" si="1"/>
        <v>0</v>
      </c>
      <c r="X11" s="30" t="s">
        <v>25</v>
      </c>
      <c r="Y11" s="27">
        <f>+AK43</f>
      </c>
      <c r="Z11" s="28" t="s">
        <v>6</v>
      </c>
      <c r="AA11" s="29">
        <f t="shared" si="2"/>
      </c>
      <c r="AB11" s="30" t="s">
        <v>26</v>
      </c>
      <c r="AC11" s="27">
        <f>+AK44</f>
        <v>2</v>
      </c>
      <c r="AD11" s="28" t="s">
        <v>6</v>
      </c>
      <c r="AE11" s="31">
        <f t="shared" si="3"/>
        <v>0</v>
      </c>
      <c r="AG11" s="39" t="s">
        <v>27</v>
      </c>
    </row>
    <row r="12" spans="19:39" ht="12.75" customHeight="1">
      <c r="S12" s="38">
        <v>8</v>
      </c>
      <c r="T12" s="30" t="s">
        <v>28</v>
      </c>
      <c r="U12" s="27">
        <f>+AK47</f>
        <v>0</v>
      </c>
      <c r="V12" s="28" t="s">
        <v>6</v>
      </c>
      <c r="W12" s="29">
        <f t="shared" si="1"/>
        <v>2</v>
      </c>
      <c r="X12" s="30" t="s">
        <v>29</v>
      </c>
      <c r="Y12" s="27">
        <f>+AK48</f>
        <v>2</v>
      </c>
      <c r="Z12" s="28" t="s">
        <v>6</v>
      </c>
      <c r="AA12" s="29">
        <f t="shared" si="2"/>
        <v>0</v>
      </c>
      <c r="AB12" s="30" t="s">
        <v>30</v>
      </c>
      <c r="AC12" s="27">
        <f>+AK49</f>
      </c>
      <c r="AD12" s="28" t="s">
        <v>6</v>
      </c>
      <c r="AE12" s="31">
        <f t="shared" si="3"/>
      </c>
      <c r="AG12" s="1" t="str">
        <f>+B4</f>
        <v>Team Piet S.</v>
      </c>
      <c r="AI12" t="str">
        <f>+B5</f>
        <v>Team Ruud H.</v>
      </c>
      <c r="AK12" s="70">
        <f>+uitslagen!C9</f>
        <v>0</v>
      </c>
      <c r="AL12" s="40" t="s">
        <v>6</v>
      </c>
      <c r="AM12" s="2">
        <f>IF(AK12=2,0,IF(AK12=1,1,IF(AK12=0,2,"")))</f>
        <v>2</v>
      </c>
    </row>
    <row r="13" spans="19:39" ht="15">
      <c r="S13" s="38">
        <v>9</v>
      </c>
      <c r="T13" s="30" t="s">
        <v>31</v>
      </c>
      <c r="U13" s="27">
        <f>+AK52</f>
        <v>2</v>
      </c>
      <c r="V13" s="28" t="s">
        <v>6</v>
      </c>
      <c r="W13" s="29">
        <f t="shared" si="1"/>
        <v>0</v>
      </c>
      <c r="X13" s="30" t="s">
        <v>32</v>
      </c>
      <c r="Y13" s="27">
        <f>+AK53</f>
        <v>1</v>
      </c>
      <c r="Z13" s="28" t="s">
        <v>6</v>
      </c>
      <c r="AA13" s="29">
        <f t="shared" si="2"/>
        <v>1</v>
      </c>
      <c r="AB13" s="30" t="s">
        <v>33</v>
      </c>
      <c r="AC13" s="27">
        <f>+AK54</f>
      </c>
      <c r="AD13" s="28" t="s">
        <v>6</v>
      </c>
      <c r="AE13" s="31">
        <f t="shared" si="3"/>
      </c>
      <c r="AG13" s="1" t="str">
        <f>+B6</f>
        <v>Team Ruud G.</v>
      </c>
      <c r="AI13" t="str">
        <f>+B8</f>
        <v>Team Dik V.</v>
      </c>
      <c r="AK13" s="70">
        <v>1</v>
      </c>
      <c r="AL13" s="40" t="s">
        <v>6</v>
      </c>
      <c r="AM13" s="2">
        <f aca="true" t="shared" si="4" ref="AM13:AM34">IF(AK13=2,0,IF(AK13=1,1,IF(AK13=0,2,"")))</f>
        <v>1</v>
      </c>
    </row>
    <row r="14" spans="19:39" ht="15">
      <c r="S14" s="38">
        <v>10</v>
      </c>
      <c r="T14" s="30" t="s">
        <v>34</v>
      </c>
      <c r="U14" s="27">
        <f>+AK57</f>
      </c>
      <c r="V14" s="28" t="s">
        <v>6</v>
      </c>
      <c r="W14" s="29">
        <f t="shared" si="1"/>
      </c>
      <c r="X14" s="30" t="s">
        <v>35</v>
      </c>
      <c r="Y14" s="27">
        <f>+AK58</f>
        <v>0</v>
      </c>
      <c r="Z14" s="28" t="s">
        <v>6</v>
      </c>
      <c r="AA14" s="29">
        <f t="shared" si="2"/>
        <v>2</v>
      </c>
      <c r="AB14" s="30" t="s">
        <v>36</v>
      </c>
      <c r="AC14" s="27">
        <f>+AK59</f>
        <v>2</v>
      </c>
      <c r="AD14" s="28" t="s">
        <v>6</v>
      </c>
      <c r="AE14" s="31">
        <f t="shared" si="3"/>
        <v>0</v>
      </c>
      <c r="AG14" t="str">
        <f>+B7</f>
        <v>Team Peter F.</v>
      </c>
      <c r="AI14" t="str">
        <f>+B9</f>
        <v>Vrije Ronde</v>
      </c>
      <c r="AK14" s="70">
        <f>+uitslagen!S9</f>
      </c>
      <c r="AL14" s="40" t="s">
        <v>6</v>
      </c>
      <c r="AM14" s="2">
        <f t="shared" si="4"/>
      </c>
    </row>
    <row r="15" spans="37:39" ht="12.75">
      <c r="AK15" s="1" t="s">
        <v>4</v>
      </c>
      <c r="AM15" s="41" t="s">
        <v>4</v>
      </c>
    </row>
    <row r="16" spans="20:39" ht="12.75">
      <c r="T16">
        <v>1</v>
      </c>
      <c r="U16" t="s">
        <v>4</v>
      </c>
      <c r="V16">
        <v>2</v>
      </c>
      <c r="W16" t="s">
        <v>4</v>
      </c>
      <c r="X16">
        <v>3</v>
      </c>
      <c r="Y16" t="s">
        <v>4</v>
      </c>
      <c r="Z16">
        <v>4</v>
      </c>
      <c r="AA16" t="s">
        <v>4</v>
      </c>
      <c r="AB16">
        <v>5</v>
      </c>
      <c r="AD16">
        <v>6</v>
      </c>
      <c r="AG16" s="39" t="s">
        <v>37</v>
      </c>
      <c r="AK16" s="1" t="s">
        <v>4</v>
      </c>
      <c r="AM16" s="41" t="s">
        <v>4</v>
      </c>
    </row>
    <row r="17" spans="33:39" ht="12.75">
      <c r="AG17" s="1" t="str">
        <f>+B6</f>
        <v>Team Ruud G.</v>
      </c>
      <c r="AI17" t="str">
        <f>+B4</f>
        <v>Team Piet S.</v>
      </c>
      <c r="AK17" s="70">
        <v>1</v>
      </c>
      <c r="AL17" s="40" t="s">
        <v>6</v>
      </c>
      <c r="AM17" s="2">
        <f t="shared" si="4"/>
        <v>1</v>
      </c>
    </row>
    <row r="18" spans="19:39" ht="15">
      <c r="S18" s="71">
        <v>1</v>
      </c>
      <c r="T18" s="72">
        <f>+uitslagen!C8</f>
        <v>1</v>
      </c>
      <c r="V18" s="72">
        <f>+uitslagen!E8</f>
        <v>5</v>
      </c>
      <c r="X18" s="72">
        <f>+uitslagen!K8</f>
        <v>3</v>
      </c>
      <c r="Z18" s="72">
        <f>+uitslagen!S8</f>
        <v>0</v>
      </c>
      <c r="AB18" s="72">
        <f>+uitslagen!M8</f>
        <v>3</v>
      </c>
      <c r="AD18" s="72">
        <f>+uitslagen!U8</f>
      </c>
      <c r="AG18" s="1" t="str">
        <f>+B9</f>
        <v>Vrije Ronde</v>
      </c>
      <c r="AI18" t="str">
        <f>+B5</f>
        <v>Team Ruud H.</v>
      </c>
      <c r="AK18" s="70">
        <f>+uitslagen!K19</f>
      </c>
      <c r="AL18" s="40" t="s">
        <v>6</v>
      </c>
      <c r="AM18" s="2">
        <f t="shared" si="4"/>
      </c>
    </row>
    <row r="19" spans="19:39" ht="15">
      <c r="S19" s="71">
        <v>2</v>
      </c>
      <c r="T19" s="72">
        <f>+uitslagen!E18</f>
        <v>3</v>
      </c>
      <c r="V19" s="72">
        <f>+uitslagen!M18</f>
      </c>
      <c r="X19" s="72">
        <f>+uitslagen!C18</f>
        <v>3</v>
      </c>
      <c r="Z19" s="72">
        <f>+uitslagen!U18</f>
        <v>4</v>
      </c>
      <c r="AB19" s="72">
        <f>+uitslagen!S18</f>
        <v>2</v>
      </c>
      <c r="AD19" s="72">
        <f>+uitslagen!K18</f>
        <v>0</v>
      </c>
      <c r="AG19" t="str">
        <f>+B8</f>
        <v>Team Dik V.</v>
      </c>
      <c r="AI19" t="str">
        <f>+B7</f>
        <v>Team Peter F.</v>
      </c>
      <c r="AK19" s="70">
        <f>+uitslagen!S19</f>
        <v>0</v>
      </c>
      <c r="AL19" s="40" t="s">
        <v>6</v>
      </c>
      <c r="AM19" s="2">
        <f t="shared" si="4"/>
        <v>2</v>
      </c>
    </row>
    <row r="20" spans="19:39" ht="15">
      <c r="S20" s="71">
        <v>3</v>
      </c>
      <c r="T20" s="72">
        <f>+uitslagen!C28</f>
        <v>2</v>
      </c>
      <c r="V20" s="72">
        <f>+uitslagen!K28</f>
        <v>4</v>
      </c>
      <c r="X20" s="72">
        <f>+uitslagen!M28</f>
        <v>2</v>
      </c>
      <c r="Z20" s="72">
        <f>+uitslagen!E28</f>
        <v>4</v>
      </c>
      <c r="AB20" s="72">
        <f>+uitslagen!S28</f>
        <v>0</v>
      </c>
      <c r="AD20" s="72">
        <f>+uitslagen!U28</f>
      </c>
      <c r="AK20" s="1" t="s">
        <v>4</v>
      </c>
      <c r="AM20" s="41" t="s">
        <v>4</v>
      </c>
    </row>
    <row r="21" spans="19:39" ht="15">
      <c r="S21" s="71">
        <v>4</v>
      </c>
      <c r="T21" s="72">
        <f>+uitslagen!E38</f>
        <v>2</v>
      </c>
      <c r="V21" s="72">
        <f>+uitslagen!M38</f>
        <v>1</v>
      </c>
      <c r="X21" s="72">
        <f>+uitslagen!U38</f>
      </c>
      <c r="Z21" s="72">
        <f>+uitslagen!K38</f>
        <v>5</v>
      </c>
      <c r="AB21" s="72">
        <f>+uitslagen!C38</f>
        <v>4</v>
      </c>
      <c r="AD21" s="72">
        <f>+uitslagen!S38</f>
        <v>0</v>
      </c>
      <c r="AG21" s="39" t="s">
        <v>38</v>
      </c>
      <c r="AK21" s="1" t="s">
        <v>4</v>
      </c>
      <c r="AM21" s="41" t="s">
        <v>4</v>
      </c>
    </row>
    <row r="22" spans="19:39" ht="15">
      <c r="S22" s="71">
        <v>5</v>
      </c>
      <c r="T22" s="72">
        <f>+uitslagen!C48</f>
        <v>0</v>
      </c>
      <c r="V22" s="72">
        <f>+uitslagen!K48</f>
        <v>4</v>
      </c>
      <c r="X22" s="72">
        <f>+uitslagen!S48</f>
        <v>5</v>
      </c>
      <c r="Z22" s="72">
        <f>+uitslagen!U48</f>
        <v>1</v>
      </c>
      <c r="AB22" s="72">
        <f>+uitslagen!M48</f>
        <v>2</v>
      </c>
      <c r="AD22" s="72">
        <f>+uitslagen!E48</f>
      </c>
      <c r="AG22" t="str">
        <f>+B4</f>
        <v>Team Piet S.</v>
      </c>
      <c r="AI22" t="str">
        <f>+B7</f>
        <v>Team Peter F.</v>
      </c>
      <c r="AK22" s="73">
        <v>0</v>
      </c>
      <c r="AL22" s="40" t="s">
        <v>6</v>
      </c>
      <c r="AM22" s="2">
        <f t="shared" si="4"/>
        <v>2</v>
      </c>
    </row>
    <row r="23" spans="19:39" ht="15">
      <c r="S23" s="71">
        <v>6</v>
      </c>
      <c r="T23" s="72">
        <f>+uitslagen!E58</f>
        <v>3</v>
      </c>
      <c r="V23" s="72">
        <f>+uitslagen!C58</f>
        <v>3</v>
      </c>
      <c r="X23" s="72">
        <f>+uitslagen!M58</f>
        <v>4</v>
      </c>
      <c r="Z23" s="72">
        <f>+uitslagen!U58</f>
      </c>
      <c r="AB23" s="72">
        <f>+uitslagen!K58</f>
        <v>2</v>
      </c>
      <c r="AD23" s="72">
        <f>+uitslagen!S58</f>
        <v>0</v>
      </c>
      <c r="AG23" t="str">
        <f>+B5</f>
        <v>Team Ruud H.</v>
      </c>
      <c r="AI23" s="1" t="str">
        <f>+B6</f>
        <v>Team Ruud G.</v>
      </c>
      <c r="AK23" s="73">
        <v>2</v>
      </c>
      <c r="AL23" s="40" t="s">
        <v>6</v>
      </c>
      <c r="AM23" s="2">
        <f t="shared" si="4"/>
        <v>0</v>
      </c>
    </row>
    <row r="24" spans="19:39" ht="15">
      <c r="S24" s="71">
        <v>7</v>
      </c>
      <c r="T24" s="72">
        <f>+uitslagen!C68</f>
        <v>5</v>
      </c>
      <c r="V24" s="72">
        <f>+uitslagen!K68</f>
        <v>0</v>
      </c>
      <c r="X24" s="72">
        <f>+uitslagen!E68</f>
        <v>1</v>
      </c>
      <c r="Z24" s="72">
        <f>+uitslagen!S68</f>
        <v>5</v>
      </c>
      <c r="AB24" s="72">
        <f>+uitslagen!U68</f>
        <v>1</v>
      </c>
      <c r="AD24" s="72">
        <f>+uitslagen!M68</f>
      </c>
      <c r="AG24" t="str">
        <f>+B8</f>
        <v>Team Dik V.</v>
      </c>
      <c r="AI24" t="str">
        <f>+B9</f>
        <v>Vrije Ronde</v>
      </c>
      <c r="AK24" s="73">
        <f>+uitslagen!S29</f>
      </c>
      <c r="AL24" s="40" t="s">
        <v>6</v>
      </c>
      <c r="AM24" s="2">
        <f t="shared" si="4"/>
      </c>
    </row>
    <row r="25" spans="19:39" ht="15">
      <c r="S25" s="71">
        <v>8</v>
      </c>
      <c r="T25" s="72">
        <f>+uitslagen!E78</f>
        <v>4</v>
      </c>
      <c r="V25" s="72">
        <f>+uitslagen!M78</f>
        <v>2</v>
      </c>
      <c r="X25" s="72">
        <f>+uitslagen!K78</f>
        <v>4</v>
      </c>
      <c r="Z25" s="72">
        <f>+uitslagen!C78</f>
        <v>2</v>
      </c>
      <c r="AB25" s="72">
        <f>+uitslagen!U78</f>
      </c>
      <c r="AD25" s="72">
        <f>+uitslagen!S78</f>
        <v>0</v>
      </c>
      <c r="AK25" s="1" t="s">
        <v>4</v>
      </c>
      <c r="AM25" s="41" t="s">
        <v>4</v>
      </c>
    </row>
    <row r="26" spans="19:39" ht="15">
      <c r="S26" s="71">
        <v>9</v>
      </c>
      <c r="T26" s="72">
        <f>+uitslagen!C88</f>
        <v>5</v>
      </c>
      <c r="V26" s="72">
        <f>+uitslagen!K88</f>
        <v>3</v>
      </c>
      <c r="X26" s="72">
        <f>+uitslagen!S88</f>
        <v>0</v>
      </c>
      <c r="Z26" s="72">
        <f>+uitslagen!M88</f>
        <v>3</v>
      </c>
      <c r="AB26" s="72">
        <f>+uitslagen!E88</f>
        <v>1</v>
      </c>
      <c r="AD26" s="72">
        <f>+uitslagen!U88</f>
      </c>
      <c r="AG26" s="39" t="s">
        <v>39</v>
      </c>
      <c r="AK26" s="1" t="s">
        <v>4</v>
      </c>
      <c r="AM26" s="41" t="s">
        <v>4</v>
      </c>
    </row>
    <row r="27" spans="19:39" ht="15">
      <c r="S27" s="71">
        <v>10</v>
      </c>
      <c r="T27" s="72">
        <f>+uitslagen!E98</f>
      </c>
      <c r="V27" s="72">
        <f>+uitslagen!M98</f>
        <v>4</v>
      </c>
      <c r="X27" s="72">
        <f>+uitslagen!U98</f>
        <v>2</v>
      </c>
      <c r="Z27" s="72">
        <f>+uitslagen!S98</f>
        <v>4</v>
      </c>
      <c r="AB27" s="72">
        <f>+uitslagen!K98</f>
        <v>2</v>
      </c>
      <c r="AD27" s="72">
        <f>+uitslagen!C98</f>
        <v>0</v>
      </c>
      <c r="AG27" t="str">
        <f>+B8</f>
        <v>Team Dik V.</v>
      </c>
      <c r="AI27" t="str">
        <f>+B4</f>
        <v>Team Piet S.</v>
      </c>
      <c r="AK27" s="73">
        <v>0</v>
      </c>
      <c r="AL27" s="40" t="s">
        <v>6</v>
      </c>
      <c r="AM27" s="2">
        <f t="shared" si="4"/>
        <v>2</v>
      </c>
    </row>
    <row r="28" spans="33:39" ht="12.75">
      <c r="AG28" s="1" t="str">
        <f>+B7</f>
        <v>Team Peter F.</v>
      </c>
      <c r="AI28" t="str">
        <f>+B5</f>
        <v>Team Ruud H.</v>
      </c>
      <c r="AK28" s="73">
        <v>2</v>
      </c>
      <c r="AL28" s="40" t="s">
        <v>6</v>
      </c>
      <c r="AM28" s="2">
        <f t="shared" si="4"/>
        <v>0</v>
      </c>
    </row>
    <row r="29" spans="20:39" ht="12.75">
      <c r="T29">
        <f>SUM(T18:T27)</f>
        <v>25</v>
      </c>
      <c r="V29">
        <f>SUM(V18:V27)</f>
        <v>26</v>
      </c>
      <c r="X29">
        <f>SUM(X18:X27)</f>
        <v>24</v>
      </c>
      <c r="Z29">
        <f>SUM(Z18:Z27)</f>
        <v>28</v>
      </c>
      <c r="AB29">
        <f>SUM(AB18:AB27)</f>
        <v>17</v>
      </c>
      <c r="AD29">
        <f>SUM(AD18:AD27)</f>
        <v>0</v>
      </c>
      <c r="AG29" t="str">
        <f>+B9</f>
        <v>Vrije Ronde</v>
      </c>
      <c r="AI29" t="str">
        <f>+B6</f>
        <v>Team Ruud G.</v>
      </c>
      <c r="AK29" s="73">
        <f>+uitslagen!S39</f>
      </c>
      <c r="AL29" s="40" t="s">
        <v>6</v>
      </c>
      <c r="AM29" s="2">
        <f t="shared" si="4"/>
      </c>
    </row>
    <row r="30" ht="12.75">
      <c r="AM30" s="41" t="s">
        <v>4</v>
      </c>
    </row>
    <row r="31" spans="33:39" ht="12.75">
      <c r="AG31" s="39" t="s">
        <v>40</v>
      </c>
      <c r="AM31" s="41" t="s">
        <v>4</v>
      </c>
    </row>
    <row r="32" spans="33:39" ht="12.75">
      <c r="AG32" t="str">
        <f>+B4</f>
        <v>Team Piet S.</v>
      </c>
      <c r="AI32" t="str">
        <f>+B9</f>
        <v>Vrije Ronde</v>
      </c>
      <c r="AK32" s="73">
        <f>+uitslagen!C49</f>
      </c>
      <c r="AL32" s="40" t="s">
        <v>6</v>
      </c>
      <c r="AM32" s="2">
        <f t="shared" si="4"/>
      </c>
    </row>
    <row r="33" spans="33:39" ht="12.75">
      <c r="AG33" t="str">
        <f>+B5</f>
        <v>Team Ruud H.</v>
      </c>
      <c r="AI33" t="str">
        <f>+B8</f>
        <v>Team Dik V.</v>
      </c>
      <c r="AK33" s="73">
        <f>+uitslagen!K49</f>
        <v>2</v>
      </c>
      <c r="AL33" s="40" t="s">
        <v>6</v>
      </c>
      <c r="AM33" s="2">
        <f t="shared" si="4"/>
        <v>0</v>
      </c>
    </row>
    <row r="34" spans="4:39" ht="12.75">
      <c r="D34" s="72">
        <f>+uitslagen!S68</f>
        <v>5</v>
      </c>
      <c r="AG34" t="str">
        <f>+B6</f>
        <v>Team Ruud G.</v>
      </c>
      <c r="AI34" t="str">
        <f>+B7</f>
        <v>Team Peter F.</v>
      </c>
      <c r="AK34" s="73">
        <f>+uitslagen!S49</f>
        <v>2</v>
      </c>
      <c r="AL34" s="40" t="s">
        <v>6</v>
      </c>
      <c r="AM34" s="2">
        <f t="shared" si="4"/>
        <v>0</v>
      </c>
    </row>
    <row r="35" spans="37:39" ht="12.75">
      <c r="AK35" s="1" t="s">
        <v>4</v>
      </c>
      <c r="AL35" s="40" t="s">
        <v>4</v>
      </c>
      <c r="AM35" s="2" t="s">
        <v>4</v>
      </c>
    </row>
    <row r="36" spans="33:39" ht="12.75">
      <c r="AG36" s="39" t="s">
        <v>41</v>
      </c>
      <c r="AK36" s="1" t="s">
        <v>4</v>
      </c>
      <c r="AL36" s="40" t="s">
        <v>4</v>
      </c>
      <c r="AM36" s="2" t="s">
        <v>4</v>
      </c>
    </row>
    <row r="37" spans="33:39" ht="12.75">
      <c r="AG37" t="str">
        <f>+B5</f>
        <v>Team Ruud H.</v>
      </c>
      <c r="AI37" t="str">
        <f>+B4</f>
        <v>Team Piet S.</v>
      </c>
      <c r="AK37" s="73">
        <f>+uitslagen!C59</f>
        <v>1</v>
      </c>
      <c r="AL37" s="40" t="s">
        <v>6</v>
      </c>
      <c r="AM37" s="2">
        <f>IF(AK37=2,0,IF(AK37=1,1,IF(AK37=0,2,"")))</f>
        <v>1</v>
      </c>
    </row>
    <row r="38" spans="33:39" ht="12.75">
      <c r="AG38" t="str">
        <f>+B8</f>
        <v>Team Dik V.</v>
      </c>
      <c r="AI38" t="str">
        <f>+B6</f>
        <v>Team Ruud G.</v>
      </c>
      <c r="AK38" s="73">
        <f>+uitslagen!K59</f>
        <v>0</v>
      </c>
      <c r="AL38" s="40" t="s">
        <v>6</v>
      </c>
      <c r="AM38" s="2">
        <f>IF(AK38=2,0,IF(AK38=1,1,IF(AK38=0,2,"")))</f>
        <v>2</v>
      </c>
    </row>
    <row r="39" spans="33:39" ht="12.75">
      <c r="AG39" t="str">
        <f>+B9</f>
        <v>Vrije Ronde</v>
      </c>
      <c r="AI39" t="str">
        <f>+B7</f>
        <v>Team Peter F.</v>
      </c>
      <c r="AK39" s="73">
        <f>+uitslagen!S59</f>
      </c>
      <c r="AL39" s="40" t="s">
        <v>6</v>
      </c>
      <c r="AM39" s="2">
        <f>IF(AK39=2,0,IF(AK39=1,1,IF(AK39=0,2,"")))</f>
      </c>
    </row>
    <row r="40" spans="37:39" ht="12.75">
      <c r="AK40" s="1" t="s">
        <v>4</v>
      </c>
      <c r="AL40" s="40" t="s">
        <v>4</v>
      </c>
      <c r="AM40" s="2" t="s">
        <v>4</v>
      </c>
    </row>
    <row r="41" spans="33:39" ht="12.75">
      <c r="AG41" s="39" t="s">
        <v>42</v>
      </c>
      <c r="AK41" s="1" t="s">
        <v>4</v>
      </c>
      <c r="AL41" s="40" t="s">
        <v>4</v>
      </c>
      <c r="AM41" s="2" t="s">
        <v>4</v>
      </c>
    </row>
    <row r="42" spans="33:39" ht="12.75">
      <c r="AG42" t="str">
        <f>+B4</f>
        <v>Team Piet S.</v>
      </c>
      <c r="AI42" t="str">
        <f>+B6</f>
        <v>Team Ruud G.</v>
      </c>
      <c r="AK42" s="73">
        <f>+uitslagen!C69</f>
        <v>2</v>
      </c>
      <c r="AL42" s="40" t="s">
        <v>6</v>
      </c>
      <c r="AM42" s="2">
        <f>IF(AK42=2,0,IF(AK42=1,1,IF(AK42=0,2,"")))</f>
        <v>0</v>
      </c>
    </row>
    <row r="43" spans="33:39" ht="12.75">
      <c r="AG43" t="str">
        <f>+B5</f>
        <v>Team Ruud H.</v>
      </c>
      <c r="AI43" t="str">
        <f>+B9</f>
        <v>Vrije Ronde</v>
      </c>
      <c r="AK43" s="73">
        <f>+uitslagen!K69</f>
      </c>
      <c r="AL43" s="40" t="s">
        <v>6</v>
      </c>
      <c r="AM43" s="2">
        <f>IF(AK43=2,0,IF(AK43=1,1,IF(AK43=0,2,"")))</f>
      </c>
    </row>
    <row r="44" spans="33:39" ht="12.75">
      <c r="AG44" t="str">
        <f>+B7</f>
        <v>Team Peter F.</v>
      </c>
      <c r="AI44" t="str">
        <f>+B8</f>
        <v>Team Dik V.</v>
      </c>
      <c r="AK44" s="73">
        <f>+uitslagen!S69</f>
        <v>2</v>
      </c>
      <c r="AL44" s="40" t="s">
        <v>6</v>
      </c>
      <c r="AM44" s="2">
        <f>IF(AK44=2,0,IF(AK44=1,1,IF(AK44=0,2,"")))</f>
        <v>0</v>
      </c>
    </row>
    <row r="45" spans="37:39" ht="12.75">
      <c r="AK45" s="1" t="s">
        <v>4</v>
      </c>
      <c r="AL45" s="40" t="s">
        <v>4</v>
      </c>
      <c r="AM45" s="2" t="s">
        <v>4</v>
      </c>
    </row>
    <row r="46" spans="33:39" ht="12.75">
      <c r="AG46" s="39" t="s">
        <v>43</v>
      </c>
      <c r="AK46" s="1" t="s">
        <v>4</v>
      </c>
      <c r="AL46" s="40" t="s">
        <v>4</v>
      </c>
      <c r="AM46" s="2" t="s">
        <v>4</v>
      </c>
    </row>
    <row r="47" spans="33:39" ht="12.75">
      <c r="AG47" t="str">
        <f>+B7</f>
        <v>Team Peter F.</v>
      </c>
      <c r="AI47" t="str">
        <f>+B4</f>
        <v>Team Piet S.</v>
      </c>
      <c r="AK47" s="73">
        <f>+uitslagen!C79</f>
        <v>0</v>
      </c>
      <c r="AL47" s="40" t="s">
        <v>6</v>
      </c>
      <c r="AM47" s="2">
        <f>IF(AK47=2,0,IF(AK47=1,1,IF(AK47=0,2,"")))</f>
        <v>2</v>
      </c>
    </row>
    <row r="48" spans="33:39" ht="12.75">
      <c r="AG48" t="str">
        <f>+B6</f>
        <v>Team Ruud G.</v>
      </c>
      <c r="AI48" t="str">
        <f>+B5</f>
        <v>Team Ruud H.</v>
      </c>
      <c r="AK48" s="73">
        <f>+uitslagen!K79</f>
        <v>2</v>
      </c>
      <c r="AL48" s="40" t="s">
        <v>6</v>
      </c>
      <c r="AM48" s="2">
        <f>IF(AK48=2,0,IF(AK48=1,1,IF(AK48=0,2,"")))</f>
        <v>0</v>
      </c>
    </row>
    <row r="49" spans="33:39" ht="12.75">
      <c r="AG49" t="str">
        <f>+B9</f>
        <v>Vrije Ronde</v>
      </c>
      <c r="AI49" t="str">
        <f>+B8</f>
        <v>Team Dik V.</v>
      </c>
      <c r="AK49" s="73">
        <f>+uitslagen!S79</f>
      </c>
      <c r="AL49" s="40" t="s">
        <v>6</v>
      </c>
      <c r="AM49" s="2">
        <f>IF(AK49=2,0,IF(AK49=1,1,IF(AK49=0,2,"")))</f>
      </c>
    </row>
    <row r="50" spans="37:39" ht="12.75">
      <c r="AK50" s="1" t="s">
        <v>4</v>
      </c>
      <c r="AL50" s="40" t="s">
        <v>4</v>
      </c>
      <c r="AM50" s="2" t="s">
        <v>4</v>
      </c>
    </row>
    <row r="51" spans="33:39" ht="12.75">
      <c r="AG51" s="39" t="s">
        <v>44</v>
      </c>
      <c r="AK51" s="1" t="s">
        <v>4</v>
      </c>
      <c r="AL51" s="40" t="s">
        <v>4</v>
      </c>
      <c r="AM51" s="2" t="s">
        <v>4</v>
      </c>
    </row>
    <row r="52" spans="33:39" ht="12.75">
      <c r="AG52" t="str">
        <f>+B4</f>
        <v>Team Piet S.</v>
      </c>
      <c r="AI52" t="str">
        <f>+B8</f>
        <v>Team Dik V.</v>
      </c>
      <c r="AK52" s="73">
        <f>+uitslagen!C89</f>
        <v>2</v>
      </c>
      <c r="AL52" s="40" t="s">
        <v>6</v>
      </c>
      <c r="AM52" s="2">
        <f>IF(AK52=2,0,IF(AK52=1,1,IF(AK52=0,2,"")))</f>
        <v>0</v>
      </c>
    </row>
    <row r="53" spans="33:39" ht="12.75">
      <c r="AG53" t="str">
        <f>+B5</f>
        <v>Team Ruud H.</v>
      </c>
      <c r="AI53" t="str">
        <f>+B7</f>
        <v>Team Peter F.</v>
      </c>
      <c r="AK53" s="73">
        <f>+uitslagen!K89</f>
        <v>1</v>
      </c>
      <c r="AL53" s="40" t="s">
        <v>6</v>
      </c>
      <c r="AM53" s="2">
        <f>IF(AK53=2,0,IF(AK53=1,1,IF(AK53=0,2,"")))</f>
        <v>1</v>
      </c>
    </row>
    <row r="54" spans="33:39" ht="12.75">
      <c r="AG54" t="str">
        <f>+B6</f>
        <v>Team Ruud G.</v>
      </c>
      <c r="AI54" t="str">
        <f>+B9</f>
        <v>Vrije Ronde</v>
      </c>
      <c r="AK54" s="73">
        <f>+uitslagen!S89</f>
      </c>
      <c r="AL54" s="40" t="s">
        <v>6</v>
      </c>
      <c r="AM54" s="2">
        <f>IF(AK54=2,0,IF(AK54=1,1,IF(AK54=0,2,"")))</f>
      </c>
    </row>
    <row r="55" spans="37:39" ht="12.75">
      <c r="AK55" s="1" t="s">
        <v>4</v>
      </c>
      <c r="AL55" s="40" t="s">
        <v>4</v>
      </c>
      <c r="AM55" s="2" t="s">
        <v>4</v>
      </c>
    </row>
    <row r="56" spans="33:39" ht="12.75">
      <c r="AG56" s="39" t="s">
        <v>45</v>
      </c>
      <c r="AK56" s="1" t="s">
        <v>4</v>
      </c>
      <c r="AL56" s="40" t="s">
        <v>4</v>
      </c>
      <c r="AM56" s="2" t="s">
        <v>4</v>
      </c>
    </row>
    <row r="57" spans="33:39" ht="12.75">
      <c r="AG57" t="str">
        <f>+B9</f>
        <v>Vrije Ronde</v>
      </c>
      <c r="AI57" t="str">
        <f>+B4</f>
        <v>Team Piet S.</v>
      </c>
      <c r="AK57" s="73">
        <f>+uitslagen!C99</f>
      </c>
      <c r="AL57" s="40" t="s">
        <v>6</v>
      </c>
      <c r="AM57" s="2">
        <f>IF(AK57=2,0,IF(AK57=1,1,IF(AK57=0,2,"")))</f>
      </c>
    </row>
    <row r="58" spans="33:39" ht="12.75">
      <c r="AG58" t="str">
        <f>+B8</f>
        <v>Team Dik V.</v>
      </c>
      <c r="AI58" t="str">
        <f>+B5</f>
        <v>Team Ruud H.</v>
      </c>
      <c r="AK58" s="73">
        <f>+uitslagen!K99</f>
        <v>0</v>
      </c>
      <c r="AL58" s="40" t="s">
        <v>6</v>
      </c>
      <c r="AM58" s="2">
        <f>IF(AK58=2,0,IF(AK58=1,1,IF(AK58=0,2,"")))</f>
        <v>2</v>
      </c>
    </row>
    <row r="59" spans="33:39" ht="12.75">
      <c r="AG59" t="str">
        <f>+B7</f>
        <v>Team Peter F.</v>
      </c>
      <c r="AI59" t="str">
        <f>+B6</f>
        <v>Team Ruud G.</v>
      </c>
      <c r="AK59" s="73">
        <f>+uitslagen!S99</f>
        <v>2</v>
      </c>
      <c r="AL59" s="40" t="s">
        <v>6</v>
      </c>
      <c r="AM59" s="2">
        <f>IF(AK59=2,0,IF(AK59=1,1,IF(AK59=0,2,"")))</f>
        <v>0</v>
      </c>
    </row>
    <row r="129" spans="37:39" ht="12.75">
      <c r="AK129" s="1" t="s">
        <v>4</v>
      </c>
      <c r="AL129" s="40" t="s">
        <v>4</v>
      </c>
      <c r="AM129" s="2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3.57421875" style="43" customWidth="1"/>
    <col min="2" max="2" width="26.7109375" style="43" customWidth="1"/>
    <col min="3" max="3" width="8.7109375" style="43" customWidth="1"/>
    <col min="4" max="4" width="8.7109375" style="45" hidden="1" customWidth="1"/>
    <col min="5" max="5" width="3.7109375" style="45" customWidth="1"/>
    <col min="6" max="6" width="3.421875" style="43" customWidth="1"/>
    <col min="7" max="7" width="28.8515625" style="43" customWidth="1"/>
    <col min="8" max="8" width="8.7109375" style="43" customWidth="1"/>
    <col min="9" max="9" width="8.7109375" style="45" hidden="1" customWidth="1"/>
    <col min="10" max="10" width="3.7109375" style="45" customWidth="1"/>
    <col min="11" max="11" width="3.140625" style="43" customWidth="1"/>
    <col min="12" max="12" width="25.8515625" style="43" customWidth="1"/>
    <col min="13" max="13" width="8.7109375" style="43" customWidth="1"/>
    <col min="14" max="14" width="8.7109375" style="45" hidden="1" customWidth="1"/>
    <col min="15" max="15" width="3.421875" style="43" customWidth="1"/>
    <col min="16" max="16" width="9.140625" style="43" customWidth="1"/>
    <col min="17" max="17" width="21.421875" style="43" customWidth="1"/>
    <col min="18" max="18" width="8.7109375" style="45" hidden="1" customWidth="1"/>
    <col min="19" max="16384" width="9.140625" style="43" customWidth="1"/>
  </cols>
  <sheetData>
    <row r="1" spans="2:19" ht="23.25">
      <c r="B1" s="44" t="s">
        <v>58</v>
      </c>
      <c r="G1" s="44" t="s">
        <v>59</v>
      </c>
      <c r="L1" s="44" t="s">
        <v>60</v>
      </c>
      <c r="P1" s="46"/>
      <c r="R1" s="43"/>
      <c r="S1" s="45"/>
    </row>
    <row r="2" spans="1:19" ht="23.25">
      <c r="A2" s="43">
        <v>1</v>
      </c>
      <c r="B2" s="43" t="s">
        <v>63</v>
      </c>
      <c r="C2" s="43">
        <v>1137</v>
      </c>
      <c r="F2" s="43">
        <v>1</v>
      </c>
      <c r="G2" s="43" t="s">
        <v>64</v>
      </c>
      <c r="H2" s="43">
        <v>1118</v>
      </c>
      <c r="K2" s="43">
        <v>1</v>
      </c>
      <c r="L2" s="49" t="s">
        <v>65</v>
      </c>
      <c r="M2" s="43">
        <v>1110</v>
      </c>
      <c r="P2" s="46"/>
      <c r="R2" s="43"/>
      <c r="S2" s="45"/>
    </row>
    <row r="3" spans="1:19" ht="23.25">
      <c r="A3" s="43">
        <v>2</v>
      </c>
      <c r="B3" s="43" t="s">
        <v>72</v>
      </c>
      <c r="C3" s="43">
        <v>750</v>
      </c>
      <c r="F3" s="43">
        <v>2</v>
      </c>
      <c r="G3" s="43" t="s">
        <v>71</v>
      </c>
      <c r="H3" s="43">
        <v>838</v>
      </c>
      <c r="K3" s="43">
        <v>2</v>
      </c>
      <c r="L3" s="49" t="s">
        <v>70</v>
      </c>
      <c r="M3" s="43">
        <v>880</v>
      </c>
      <c r="R3" s="43"/>
      <c r="S3" s="45"/>
    </row>
    <row r="4" spans="1:19" ht="23.25">
      <c r="A4" s="43">
        <v>3</v>
      </c>
      <c r="B4" s="43" t="s">
        <v>73</v>
      </c>
      <c r="C4" s="43">
        <v>730</v>
      </c>
      <c r="F4" s="43">
        <v>3</v>
      </c>
      <c r="G4" s="43" t="s">
        <v>74</v>
      </c>
      <c r="H4" s="43">
        <v>691</v>
      </c>
      <c r="K4" s="43">
        <v>3</v>
      </c>
      <c r="L4" s="49" t="s">
        <v>75</v>
      </c>
      <c r="M4" s="43">
        <v>677</v>
      </c>
      <c r="P4" s="47"/>
      <c r="R4" s="43"/>
      <c r="S4" s="45"/>
    </row>
    <row r="5" spans="12:19" ht="23.25">
      <c r="L5" s="49"/>
      <c r="P5" s="48"/>
      <c r="R5" s="43"/>
      <c r="S5" s="45"/>
    </row>
    <row r="6" spans="12:19" ht="23.25">
      <c r="L6" s="49"/>
      <c r="R6" s="43"/>
      <c r="S6" s="45"/>
    </row>
    <row r="7" spans="14:19" ht="23.25">
      <c r="N7" s="45">
        <v>872</v>
      </c>
      <c r="R7" s="43"/>
      <c r="S7" s="45"/>
    </row>
    <row r="8" spans="2:19" ht="23.25">
      <c r="B8" s="44" t="s">
        <v>61</v>
      </c>
      <c r="G8" s="44" t="s">
        <v>62</v>
      </c>
      <c r="L8" s="44"/>
      <c r="R8" s="43"/>
      <c r="S8" s="45"/>
    </row>
    <row r="9" spans="1:19" ht="23.25">
      <c r="A9" s="43">
        <v>1</v>
      </c>
      <c r="B9" s="43" t="s">
        <v>66</v>
      </c>
      <c r="C9" s="43">
        <v>1066</v>
      </c>
      <c r="F9" s="43">
        <v>1</v>
      </c>
      <c r="G9" s="43" t="s">
        <v>67</v>
      </c>
      <c r="H9" s="43">
        <v>1057</v>
      </c>
      <c r="L9" s="49"/>
      <c r="N9" s="45">
        <v>984</v>
      </c>
      <c r="R9" s="43"/>
      <c r="S9" s="45"/>
    </row>
    <row r="10" spans="1:18" ht="23.25">
      <c r="A10" s="43">
        <v>2</v>
      </c>
      <c r="B10" s="43" t="s">
        <v>69</v>
      </c>
      <c r="C10" s="43">
        <v>956</v>
      </c>
      <c r="F10" s="43">
        <v>2</v>
      </c>
      <c r="G10" s="43" t="s">
        <v>68</v>
      </c>
      <c r="H10" s="43">
        <v>1016</v>
      </c>
      <c r="L10" s="49"/>
      <c r="N10" s="45">
        <v>909</v>
      </c>
      <c r="R10" s="43"/>
    </row>
    <row r="11" spans="1:18" ht="23.25">
      <c r="A11" s="43">
        <v>3</v>
      </c>
      <c r="B11" s="43" t="s">
        <v>76</v>
      </c>
      <c r="C11" s="43">
        <v>655</v>
      </c>
      <c r="F11" s="43">
        <v>3</v>
      </c>
      <c r="G11" s="43" t="s">
        <v>77</v>
      </c>
      <c r="H11" s="43">
        <v>649</v>
      </c>
      <c r="L11" s="49"/>
      <c r="N11" s="45">
        <v>797</v>
      </c>
      <c r="R11" s="43"/>
    </row>
    <row r="12" spans="12:18" ht="23.25">
      <c r="L12" s="49"/>
      <c r="N12" s="45">
        <v>747</v>
      </c>
      <c r="R12" s="43"/>
    </row>
    <row r="13" spans="4:18" ht="23.25">
      <c r="D13" s="45">
        <v>1230</v>
      </c>
      <c r="I13" s="45">
        <v>893</v>
      </c>
      <c r="N13" s="45">
        <v>859</v>
      </c>
      <c r="R13" s="43"/>
    </row>
    <row r="14" spans="9:18" ht="23.25">
      <c r="I14" s="43"/>
      <c r="J14" s="43"/>
      <c r="R14" s="43"/>
    </row>
    <row r="15" spans="4:18" ht="23.25">
      <c r="D15" s="45">
        <v>1193</v>
      </c>
      <c r="I15" s="43"/>
      <c r="J15" s="43"/>
      <c r="N15" s="45">
        <v>1298</v>
      </c>
      <c r="R15" s="43"/>
    </row>
    <row r="16" spans="4:18" ht="23.25">
      <c r="D16" s="45">
        <v>1102</v>
      </c>
      <c r="I16" s="43"/>
      <c r="J16" s="43"/>
      <c r="N16" s="45">
        <v>1121</v>
      </c>
      <c r="R16" s="43"/>
    </row>
    <row r="17" spans="4:19" ht="23.25">
      <c r="D17" s="45">
        <v>1059</v>
      </c>
      <c r="I17" s="43"/>
      <c r="J17" s="43"/>
      <c r="N17" s="45">
        <v>911</v>
      </c>
      <c r="R17" s="50"/>
      <c r="S17" s="45"/>
    </row>
    <row r="18" spans="4:14" ht="23.25">
      <c r="D18" s="45">
        <v>0</v>
      </c>
      <c r="I18" s="43"/>
      <c r="J18" s="43"/>
      <c r="N18" s="45">
        <v>765</v>
      </c>
    </row>
    <row r="19" spans="4:14" ht="23.25">
      <c r="D19" s="45">
        <v>1139</v>
      </c>
      <c r="I19" s="45">
        <v>1118</v>
      </c>
      <c r="N19" s="45">
        <v>1024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7.28125" style="0" customWidth="1"/>
    <col min="3" max="3" width="4.7109375" style="0" customWidth="1"/>
    <col min="4" max="4" width="2.7109375" style="0" customWidth="1"/>
    <col min="5" max="5" width="4.7109375" style="0" customWidth="1"/>
    <col min="6" max="6" width="10.7109375" style="0" customWidth="1"/>
    <col min="7" max="8" width="17.28125" style="0" customWidth="1"/>
  </cols>
  <sheetData>
    <row r="1" ht="30" customHeight="1"/>
    <row r="2" spans="1:8" ht="30">
      <c r="A2" s="64" t="s">
        <v>48</v>
      </c>
      <c r="B2" s="65"/>
      <c r="C2" s="65"/>
      <c r="D2" s="65" t="s">
        <v>6</v>
      </c>
      <c r="E2" s="64" t="s">
        <v>47</v>
      </c>
      <c r="F2" s="65"/>
      <c r="G2" s="65"/>
      <c r="H2" s="65"/>
    </row>
    <row r="3" spans="1:8" ht="30">
      <c r="A3" s="65" t="s">
        <v>27</v>
      </c>
      <c r="B3" s="65"/>
      <c r="C3" s="65"/>
      <c r="D3" s="65"/>
      <c r="E3" s="65"/>
      <c r="F3" s="65"/>
      <c r="G3" s="65"/>
      <c r="H3" s="65"/>
    </row>
    <row r="4" spans="1:8" ht="30">
      <c r="A4" s="65"/>
      <c r="B4" s="65"/>
      <c r="C4" s="66" t="s">
        <v>51</v>
      </c>
      <c r="D4" s="65"/>
      <c r="E4" s="65"/>
      <c r="F4" s="65"/>
      <c r="G4" s="65"/>
      <c r="H4" s="65"/>
    </row>
    <row r="5" spans="1:8" ht="30" customHeight="1">
      <c r="A5" s="65"/>
      <c r="B5" s="65" t="s">
        <v>52</v>
      </c>
      <c r="C5" s="65"/>
      <c r="D5" s="67" t="s">
        <v>6</v>
      </c>
      <c r="E5" s="65"/>
      <c r="F5" s="65"/>
      <c r="G5" s="65"/>
      <c r="H5" s="65"/>
    </row>
    <row r="6" spans="1:8" ht="30">
      <c r="A6" s="65"/>
      <c r="B6" s="65" t="s">
        <v>53</v>
      </c>
      <c r="C6" s="65"/>
      <c r="D6" s="67" t="s">
        <v>6</v>
      </c>
      <c r="E6" s="65"/>
      <c r="F6" s="65"/>
      <c r="G6" s="65"/>
      <c r="H6" s="65"/>
    </row>
    <row r="7" spans="1:8" ht="30">
      <c r="A7" s="65"/>
      <c r="B7" s="65" t="s">
        <v>54</v>
      </c>
      <c r="C7" s="65"/>
      <c r="D7" s="67" t="s">
        <v>6</v>
      </c>
      <c r="E7" s="65"/>
      <c r="F7" s="65"/>
      <c r="G7" s="65"/>
      <c r="H7" s="65"/>
    </row>
    <row r="8" spans="1:8" ht="30">
      <c r="A8" s="65"/>
      <c r="B8" s="65" t="s">
        <v>55</v>
      </c>
      <c r="C8" s="65"/>
      <c r="D8" s="67" t="s">
        <v>6</v>
      </c>
      <c r="E8" s="65"/>
      <c r="F8" s="65"/>
      <c r="G8" s="65"/>
      <c r="H8" s="65"/>
    </row>
    <row r="9" spans="1:8" ht="30.75" thickBot="1">
      <c r="A9" s="65"/>
      <c r="B9" s="65"/>
      <c r="C9" s="68"/>
      <c r="D9" s="68"/>
      <c r="E9" s="68"/>
      <c r="F9" s="65"/>
      <c r="G9" s="65"/>
      <c r="H9" s="65"/>
    </row>
    <row r="10" spans="1:8" ht="30">
      <c r="A10" s="65"/>
      <c r="B10" s="66" t="s">
        <v>56</v>
      </c>
      <c r="C10" s="69"/>
      <c r="D10" s="67" t="s">
        <v>6</v>
      </c>
      <c r="E10" s="69">
        <f>IF(C10="","",8-C10)</f>
      </c>
      <c r="F10" s="65"/>
      <c r="G10" s="65"/>
      <c r="H10" s="65"/>
    </row>
    <row r="11" spans="1:8" ht="30">
      <c r="A11" s="65"/>
      <c r="B11" s="66"/>
      <c r="C11" s="69">
        <f>IF(C10="","",IF(C10=4,1,IF(C10&lt;4,0,IF(C10&gt;4,2))))</f>
      </c>
      <c r="D11" s="67"/>
      <c r="E11" s="65"/>
      <c r="F11" s="65"/>
      <c r="G11" s="65"/>
      <c r="H11" s="65"/>
    </row>
    <row r="12" spans="1:8" ht="30">
      <c r="A12" s="65"/>
      <c r="B12" s="65"/>
      <c r="C12" s="65"/>
      <c r="D12" s="65"/>
      <c r="E12" s="65"/>
      <c r="F12" s="65"/>
      <c r="G12" s="65"/>
      <c r="H12" s="65"/>
    </row>
    <row r="13" spans="1:8" ht="30">
      <c r="A13" s="65"/>
      <c r="B13" s="65"/>
      <c r="C13" s="65"/>
      <c r="D13" s="65"/>
      <c r="E13" s="65"/>
      <c r="F13" s="65"/>
      <c r="G13" s="65"/>
      <c r="H13" s="65"/>
    </row>
    <row r="14" spans="1:8" ht="30">
      <c r="A14" s="65"/>
      <c r="B14" s="65"/>
      <c r="C14" s="65"/>
      <c r="D14" s="65"/>
      <c r="E14" s="65"/>
      <c r="F14" s="65"/>
      <c r="G14" s="65"/>
      <c r="H14" s="65"/>
    </row>
    <row r="15" spans="1:8" ht="30">
      <c r="A15" s="65"/>
      <c r="B15" s="65"/>
      <c r="C15" s="65"/>
      <c r="D15" s="65"/>
      <c r="E15" s="65"/>
      <c r="F15" s="65"/>
      <c r="G15" s="65"/>
      <c r="H15" s="65"/>
    </row>
    <row r="16" spans="1:8" ht="30">
      <c r="A16" s="64" t="s">
        <v>46</v>
      </c>
      <c r="B16" s="64"/>
      <c r="C16" s="65"/>
      <c r="D16" s="65" t="s">
        <v>6</v>
      </c>
      <c r="E16" s="64" t="s">
        <v>48</v>
      </c>
      <c r="F16" s="65"/>
      <c r="G16" s="65"/>
      <c r="H16" s="65"/>
    </row>
    <row r="17" spans="1:8" ht="30">
      <c r="A17" s="65" t="s">
        <v>27</v>
      </c>
      <c r="B17" s="65"/>
      <c r="C17" s="65"/>
      <c r="D17" s="65"/>
      <c r="E17" s="65"/>
      <c r="F17" s="65"/>
      <c r="G17" s="65"/>
      <c r="H17" s="65"/>
    </row>
    <row r="18" spans="1:8" ht="30">
      <c r="A18" s="65"/>
      <c r="B18" s="65"/>
      <c r="C18" s="66" t="s">
        <v>51</v>
      </c>
      <c r="D18" s="65"/>
      <c r="E18" s="65"/>
      <c r="F18" s="65"/>
      <c r="G18" s="65"/>
      <c r="H18" s="65"/>
    </row>
    <row r="19" spans="1:8" ht="30">
      <c r="A19" s="65"/>
      <c r="B19" s="65" t="s">
        <v>52</v>
      </c>
      <c r="C19" s="65"/>
      <c r="D19" s="67" t="s">
        <v>6</v>
      </c>
      <c r="E19" s="65"/>
      <c r="F19" s="65"/>
      <c r="G19" s="65"/>
      <c r="H19" s="65"/>
    </row>
    <row r="20" spans="1:8" ht="30">
      <c r="A20" s="65"/>
      <c r="B20" s="65" t="s">
        <v>53</v>
      </c>
      <c r="C20" s="65"/>
      <c r="D20" s="67" t="s">
        <v>6</v>
      </c>
      <c r="E20" s="65"/>
      <c r="F20" s="65"/>
      <c r="G20" s="65"/>
      <c r="H20" s="65"/>
    </row>
    <row r="21" spans="1:8" ht="30">
      <c r="A21" s="65"/>
      <c r="B21" s="65" t="s">
        <v>54</v>
      </c>
      <c r="C21" s="65"/>
      <c r="D21" s="67" t="s">
        <v>6</v>
      </c>
      <c r="E21" s="65"/>
      <c r="F21" s="65"/>
      <c r="G21" s="65"/>
      <c r="H21" s="65"/>
    </row>
    <row r="22" spans="1:8" ht="30">
      <c r="A22" s="65"/>
      <c r="B22" s="65" t="s">
        <v>55</v>
      </c>
      <c r="C22" s="65"/>
      <c r="D22" s="67" t="s">
        <v>6</v>
      </c>
      <c r="E22" s="65"/>
      <c r="F22" s="65"/>
      <c r="G22" s="65"/>
      <c r="H22" s="65"/>
    </row>
    <row r="23" spans="1:8" ht="30.75" thickBot="1">
      <c r="A23" s="65"/>
      <c r="B23" s="65"/>
      <c r="C23" s="68"/>
      <c r="D23" s="68"/>
      <c r="E23" s="68"/>
      <c r="F23" s="65"/>
      <c r="G23" s="65"/>
      <c r="H23" s="65"/>
    </row>
    <row r="24" spans="1:8" ht="30">
      <c r="A24" s="65"/>
      <c r="B24" s="66" t="s">
        <v>56</v>
      </c>
      <c r="C24" s="69"/>
      <c r="D24" s="67" t="s">
        <v>6</v>
      </c>
      <c r="E24" s="69">
        <f>IF(C24="","",8-C24)</f>
      </c>
      <c r="F24" s="65"/>
      <c r="G24" s="65"/>
      <c r="H24" s="65"/>
    </row>
    <row r="25" spans="1:8" ht="30">
      <c r="A25" s="65"/>
      <c r="B25" s="65"/>
      <c r="C25" s="65"/>
      <c r="D25" s="65"/>
      <c r="E25" s="65"/>
      <c r="F25" s="65"/>
      <c r="G25" s="65"/>
      <c r="H25" s="65"/>
    </row>
    <row r="26" spans="1:8" ht="30">
      <c r="A26" s="65"/>
      <c r="B26" s="65"/>
      <c r="C26" s="65"/>
      <c r="D26" s="65"/>
      <c r="E26" s="65"/>
      <c r="F26" s="65"/>
      <c r="G26" s="65"/>
      <c r="H26" s="65"/>
    </row>
    <row r="27" spans="1:8" ht="30">
      <c r="A27" s="65"/>
      <c r="B27" s="65"/>
      <c r="C27" s="65"/>
      <c r="D27" s="65"/>
      <c r="E27" s="65"/>
      <c r="F27" s="65"/>
      <c r="G27" s="65"/>
      <c r="H27" s="6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</dc:creator>
  <cp:keywords/>
  <dc:description/>
  <cp:lastModifiedBy>Piet Smit</cp:lastModifiedBy>
  <cp:lastPrinted>2017-06-18T08:06:09Z</cp:lastPrinted>
  <dcterms:created xsi:type="dcterms:W3CDTF">2017-06-17T07:33:58Z</dcterms:created>
  <dcterms:modified xsi:type="dcterms:W3CDTF">2023-01-11T13:19:24Z</dcterms:modified>
  <cp:category/>
  <cp:version/>
  <cp:contentType/>
  <cp:contentStatus/>
</cp:coreProperties>
</file>